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Velouté de butternut &amp; ginge" sheetId="1" state="visible" r:id="rId3"/>
    <sheet name="Tartare de thon avocat" sheetId="2" state="visible" r:id="rId4"/>
    <sheet name="Magret de canard sauce ceris" sheetId="3" state="visible" r:id="rId5"/>
    <sheet name="Dos de cabillaud, écrasé de " sheetId="4" state="visible" r:id="rId6"/>
    <sheet name="Fondant au chocolat cœur cou" sheetId="5" state="visible" r:id="rId7"/>
    <sheet name="Panna cotta vanille &amp; coulis" sheetId="6" state="visible" r:id="rId8"/>
    <sheet name="Récap Carte" sheetId="7" state="visible" r:id="rId9"/>
    <sheet name="📖 Guide d'utilisation" sheetId="8" state="visible" r:id="rId10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<sst xmlns="http://schemas.openxmlformats.org/spreadsheetml/2006/main" count="382" uniqueCount="164">
  <si>
    <t xml:space="preserve">FICHE RECETTE</t>
  </si>
  <si>
    <t xml:space="preserve">evolve-food.fr · Expert-comptable spécialisé restauration</t>
  </si>
  <si>
    <t xml:space="preserve">IDENTIFICATION DU PLAT</t>
  </si>
  <si>
    <t xml:space="preserve">Nom du plat</t>
  </si>
  <si>
    <t xml:space="preserve">Velouté de butternut &amp; gingembre</t>
  </si>
  <si>
    <t xml:space="preserve">Catégorie</t>
  </si>
  <si>
    <t xml:space="preserve">Entrée</t>
  </si>
  <si>
    <t xml:space="preserve">Nombre de portions</t>
  </si>
  <si>
    <t xml:space="preserve">Date de création / MàJ</t>
  </si>
  <si>
    <t xml:space="preserve">Mars 2026</t>
  </si>
  <si>
    <t xml:space="preserve">INGRÉDIENTS &amp; COÛTS</t>
  </si>
  <si>
    <t xml:space="preserve">INGRÉDIENT</t>
  </si>
  <si>
    <t xml:space="preserve">QTÉ BRUTE (g)</t>
  </si>
  <si>
    <t xml:space="preserve">% PERTE</t>
  </si>
  <si>
    <t xml:space="preserve">QTÉ NETTE (g)</t>
  </si>
  <si>
    <t xml:space="preserve">PU (€/kg)</t>
  </si>
  <si>
    <t xml:space="preserve">COÛT (€)</t>
  </si>
  <si>
    <t xml:space="preserve">Courge butternut</t>
  </si>
  <si>
    <t xml:space="preserve">Crème fraîche</t>
  </si>
  <si>
    <t xml:space="preserve">Gingembre frais</t>
  </si>
  <si>
    <t xml:space="preserve">Oignon</t>
  </si>
  <si>
    <t xml:space="preserve">Bouillon légumes</t>
  </si>
  <si>
    <t xml:space="preserve">Huile d'olive</t>
  </si>
  <si>
    <t xml:space="preserve">Sel &amp; épices</t>
  </si>
  <si>
    <t xml:space="preserve">COÛT TOTAL MATIÈRES (1 portion)</t>
  </si>
  <si>
    <t xml:space="preserve">CALCUL DE RENTABILITÉ</t>
  </si>
  <si>
    <t xml:space="preserve">Coût matières (1 portion)</t>
  </si>
  <si>
    <t xml:space="preserve">Prix de vente HT (€)</t>
  </si>
  <si>
    <t xml:space="preserve">Food cost (%)</t>
  </si>
  <si>
    <t xml:space="preserve">Marge brute (€)</t>
  </si>
  <si>
    <t xml:space="preserve">Marge brute (%)</t>
  </si>
  <si>
    <t xml:space="preserve">DIAGNOSTIC</t>
  </si>
  <si>
    <t xml:space="preserve">Statut food cost</t>
  </si>
  <si>
    <t xml:space="preserve">Coeff. multiplicateur recommandé</t>
  </si>
  <si>
    <t xml:space="preserve">Prix vente minimum conseillé (food cost 30%)</t>
  </si>
  <si>
    <t xml:space="preserve">ÉTAPES DE PRÉPARATION</t>
  </si>
  <si>
    <t xml:space="preserve">1.</t>
  </si>
  <si>
    <t xml:space="preserve">Éplucher et tailler la butternut en cubes. Éplucher et émincer l'oignon.</t>
  </si>
  <si>
    <t xml:space="preserve">2.</t>
  </si>
  <si>
    <t xml:space="preserve">Faire suer l'oignon dans l'huile d'olive 5 min à feu moyen.</t>
  </si>
  <si>
    <t xml:space="preserve">3.</t>
  </si>
  <si>
    <t xml:space="preserve">Ajouter la butternut, le gingembre râpé et le bouillon. Cuire 20 min.</t>
  </si>
  <si>
    <t xml:space="preserve">4.</t>
  </si>
  <si>
    <t xml:space="preserve">Mixer finement. Incorporer la crème fraîche hors feu.</t>
  </si>
  <si>
    <t xml:space="preserve">5.</t>
  </si>
  <si>
    <t xml:space="preserve">Rectifier l'assaisonnement. Servir chaud avec une touche de crème.</t>
  </si>
  <si>
    <t xml:space="preserve">6.</t>
  </si>
  <si>
    <t xml:space="preserve">INFORMATIONS COMPLÉMENTAIRES</t>
  </si>
  <si>
    <t xml:space="preserve">Allergènes (14 allergènes majeurs)</t>
  </si>
  <si>
    <t xml:space="preserve">Lait (crème)</t>
  </si>
  <si>
    <t xml:space="preserve">Température de service</t>
  </si>
  <si>
    <t xml:space="preserve">Chaud — 70°C minimum</t>
  </si>
  <si>
    <t xml:space="preserve">Durée de conservation</t>
  </si>
  <si>
    <t xml:space="preserve">48h au réfrigérateur, 3 mois au congélateur</t>
  </si>
  <si>
    <t xml:space="preserve">💡 Conseil Evolve Food : Mettez à jour les prix d'achat chaque mois pour suivre l'inflation des matières premières.</t>
  </si>
  <si>
    <t xml:space="preserve">📊 Analysez la rentabilité de toute votre carte avec Evolve Food → evolve-food.fr/prenez-rendez-vous</t>
  </si>
  <si>
    <t xml:space="preserve">Tartare de thon avocat</t>
  </si>
  <si>
    <t xml:space="preserve">Thon rouge</t>
  </si>
  <si>
    <t xml:space="preserve">Avocat</t>
  </si>
  <si>
    <t xml:space="preserve">Citron vert</t>
  </si>
  <si>
    <t xml:space="preserve">Échalote</t>
  </si>
  <si>
    <t xml:space="preserve">Coriandre fraîche</t>
  </si>
  <si>
    <t xml:space="preserve">Sauce soja</t>
  </si>
  <si>
    <t xml:space="preserve">Huile de sésame</t>
  </si>
  <si>
    <t xml:space="preserve">Sel &amp; poivre</t>
  </si>
  <si>
    <t xml:space="preserve">Tailler le thon en brunoise fine (5mm). Réserver au frais.</t>
  </si>
  <si>
    <t xml:space="preserve">Couper l'avocat en brunoise identique. Arroser de jus de citron vert.</t>
  </si>
  <si>
    <t xml:space="preserve">Ciseler finement l'échalote et la coriandre.</t>
  </si>
  <si>
    <t xml:space="preserve">Mélanger thon, échalote, sauce soja, huile de sésame. Assaisonner.</t>
  </si>
  <si>
    <t xml:space="preserve">Dresser à l'aide d'un cercle : avocat en base, thon par-dessus. Décorer.</t>
  </si>
  <si>
    <t xml:space="preserve">Poisson (thon), Soja, Sésame</t>
  </si>
  <si>
    <t xml:space="preserve">Froid — servir immédiatement</t>
  </si>
  <si>
    <t xml:space="preserve">À préparer au moment du service</t>
  </si>
  <si>
    <t xml:space="preserve">Magret de canard sauce cerise</t>
  </si>
  <si>
    <t xml:space="preserve">Plat</t>
  </si>
  <si>
    <t xml:space="preserve">Magret de canard</t>
  </si>
  <si>
    <t xml:space="preserve">Cerises dénoyautées</t>
  </si>
  <si>
    <t xml:space="preserve">Fond de veau</t>
  </si>
  <si>
    <t xml:space="preserve">Vin rouge</t>
  </si>
  <si>
    <t xml:space="preserve">Beurre</t>
  </si>
  <si>
    <t xml:space="preserve">Quadriller la peau du magret. Assaisonner sel et poivre.</t>
  </si>
  <si>
    <t xml:space="preserve">Cuire côté peau à feu moyen 8 min. Retourner 4 min. Réserver sous alu.</t>
  </si>
  <si>
    <t xml:space="preserve">Dans la même poêle : suer l'échalote ciselée, déglacer au vin rouge.</t>
  </si>
  <si>
    <t xml:space="preserve">Ajouter le fond de veau, les cerises. Réduire 5 min. Monter au beurre.</t>
  </si>
  <si>
    <t xml:space="preserve">Trancher le magret en biais. Napper de sauce cerise. Servir aussitôt.</t>
  </si>
  <si>
    <t xml:space="preserve">Lait (beurre), Sulfites (vin)</t>
  </si>
  <si>
    <t xml:space="preserve">Chaud — rosé à cœur</t>
  </si>
  <si>
    <t xml:space="preserve">À préparer au service. Sauce 24h au frigo.</t>
  </si>
  <si>
    <t xml:space="preserve">Dos de cabillaud, écrasé de pommes de terre</t>
  </si>
  <si>
    <t xml:space="preserve">Dos de cabillaud</t>
  </si>
  <si>
    <t xml:space="preserve">Pommes de terre</t>
  </si>
  <si>
    <t xml:space="preserve">Crème liquide</t>
  </si>
  <si>
    <t xml:space="preserve">Citron</t>
  </si>
  <si>
    <t xml:space="preserve">Ciboulette</t>
  </si>
  <si>
    <t xml:space="preserve">Cuire les pommes de terre à l'eau salée 20 min. Égoutter.</t>
  </si>
  <si>
    <t xml:space="preserve">Écraser les PdT avec beurre et crème chaude. Assaisonner.</t>
  </si>
  <si>
    <t xml:space="preserve">Sécher les dos de cabillaud. Saisir à l'huile 3 min côté peau.</t>
  </si>
  <si>
    <t xml:space="preserve">Retourner 2 min. Arroser de jus de citron. Vérifier la cuisson.</t>
  </si>
  <si>
    <t xml:space="preserve">Dresser l'écrasé en base, poser le cabillaud. Ciboulette ciselée.</t>
  </si>
  <si>
    <t xml:space="preserve">Poisson (cabillaud), Lait (beurre, crème)</t>
  </si>
  <si>
    <t xml:space="preserve">Chaud — 65°C à cœur</t>
  </si>
  <si>
    <t xml:space="preserve">À préparer au service</t>
  </si>
  <si>
    <t xml:space="preserve">Fondant au chocolat cœur coulant</t>
  </si>
  <si>
    <t xml:space="preserve">Dessert</t>
  </si>
  <si>
    <t xml:space="preserve">Chocolat noir 70%</t>
  </si>
  <si>
    <t xml:space="preserve">Œufs entiers</t>
  </si>
  <si>
    <t xml:space="preserve">Sucre</t>
  </si>
  <si>
    <t xml:space="preserve">Farine T55</t>
  </si>
  <si>
    <t xml:space="preserve">Cacao en poudre</t>
  </si>
  <si>
    <t xml:space="preserve">Faire fondre chocolat + beurre au bain-marie. Laisser tiédir.</t>
  </si>
  <si>
    <t xml:space="preserve">Blanchir œufs + sucre au fouet jusqu'à ruban.</t>
  </si>
  <si>
    <t xml:space="preserve">Incorporer le chocolat fondu, puis farine tamisée. Mélanger.</t>
  </si>
  <si>
    <t xml:space="preserve">Beurrer et fariner des ramequins. Répartir la préparation.</t>
  </si>
  <si>
    <t xml:space="preserve">Cuire 10 min à 180°C. Démouler immédiatement. Servir sans attendre.</t>
  </si>
  <si>
    <t xml:space="preserve">Gluten (farine), Œufs, Lait (beurre)</t>
  </si>
  <si>
    <t xml:space="preserve">Chaud — servir immédiatement</t>
  </si>
  <si>
    <t xml:space="preserve">Préparation crue : 24h au frigo avant cuisson</t>
  </si>
  <si>
    <t xml:space="preserve">Panna cotta vanille &amp; coulis framboise</t>
  </si>
  <si>
    <t xml:space="preserve">Crème entière 35%</t>
  </si>
  <si>
    <t xml:space="preserve">Gélatine feuilles</t>
  </si>
  <si>
    <t xml:space="preserve">Vanille gousse</t>
  </si>
  <si>
    <t xml:space="preserve">Framboises surgelées</t>
  </si>
  <si>
    <t xml:space="preserve">Sucre glace</t>
  </si>
  <si>
    <t xml:space="preserve">Ramollir la gélatine dans l'eau froide 5 min.</t>
  </si>
  <si>
    <t xml:space="preserve">Chauffer crème + sucre + vanille fendue jusqu'à frémissement.</t>
  </si>
  <si>
    <t xml:space="preserve">Hors feu, incorporer la gélatine essorée. Mélanger. Filtrer.</t>
  </si>
  <si>
    <t xml:space="preserve">Couler dans verrines. Réfrigérer 4h minimum.</t>
  </si>
  <si>
    <t xml:space="preserve">Mixer framboises + sucre glace. Passer au tamis. Napper les panna cotta.</t>
  </si>
  <si>
    <t xml:space="preserve">Froid — 4°C</t>
  </si>
  <si>
    <t xml:space="preserve">48h au réfrigérateur</t>
  </si>
  <si>
    <t xml:space="preserve">RÉCAPITULATIF FOOD COST — CARTE COMPLÈTE</t>
  </si>
  <si>
    <t xml:space="preserve">evolve-food.fr · Outil de pilotage de la rentabilité</t>
  </si>
  <si>
    <t xml:space="preserve">NOM DU PLAT</t>
  </si>
  <si>
    <t xml:space="preserve">CATÉGORIE</t>
  </si>
  <si>
    <t xml:space="preserve">COÛT MAT. (€)</t>
  </si>
  <si>
    <t xml:space="preserve">PRIX VENTE HT (€)</t>
  </si>
  <si>
    <t xml:space="preserve">FOOD COST (%)</t>
  </si>
  <si>
    <t xml:space="preserve">MARGE (€)</t>
  </si>
  <si>
    <t xml:space="preserve">STATUT</t>
  </si>
  <si>
    <t xml:space="preserve">── ENTRÉES ──</t>
  </si>
  <si>
    <t xml:space="preserve">── PLATS ──</t>
  </si>
  <si>
    <t xml:space="preserve">── DESSERTS ──</t>
  </si>
  <si>
    <t xml:space="preserve">FOOD COST MOYEN — CARTE COMPLÈTE</t>
  </si>
  <si>
    <t xml:space="preserve">✅ Optimal : food cost ≤ 30%   |   ⚠ Acceptable : 30–35%   |   🔴 À optimiser : &gt; 35%</t>
  </si>
  <si>
    <t xml:space="preserve">📊 Ce tableau est un outil de pilotage. Mettez à jour les coûts chaque mois. Analyse complète → evolve-food.fr/prenez-rendez-vous</t>
  </si>
  <si>
    <t xml:space="preserve">GUIDE D'UTILISATION — Fiche Recette Evolve Food</t>
  </si>
  <si>
    <t xml:space="preserve">ÉTAPE 1 — Renseignez les informations du plat</t>
  </si>
  <si>
    <t xml:space="preserve">Saisissez le nom du plat, la catégorie (entrée / plat / dessert) et le nombre de portions.</t>
  </si>
  <si>
    <t xml:space="preserve">ÉTAPE 2 — Saisissez vos ingrédients</t>
  </si>
  <si>
    <t xml:space="preserve">Pour chaque ingrédient : entrez la quantité brute (avant épluchage/parage) en grammes, le % de perte et le prix en €/kg. La quantité nette et le coût sont calculés automatiquement.</t>
  </si>
  <si>
    <t xml:space="preserve">ÉTAPE 3 — Renseignez votre prix de vente HT</t>
  </si>
  <si>
    <t xml:space="preserve">Saisissez votre prix de vente HT dans la cellule jaune. Le food cost, la marge et le diagnostic se calculent automatiquement.</t>
  </si>
  <si>
    <t xml:space="preserve">ÉTAPE 4 — Interprétez le diagnostic</t>
  </si>
  <si>
    <t xml:space="preserve">✅ Optimal : food cost ≤ 30% — excellente marge
⚠ Acceptable : food cost entre 30% et 35% — surveiller
🔴 À optimiser : food cost &gt; 35% — action corrective nécessaire</t>
  </si>
  <si>
    <t xml:space="preserve">ÉTAPE 5 — Consultez l'onglet Récap Carte</t>
  </si>
  <si>
    <t xml:space="preserve">L'onglet 'Récap Carte' synthétise le food cost moyen de toute votre carte et identifie les plats à retravailler en priorité.</t>
  </si>
  <si>
    <t xml:space="preserve">CONSEILS EVOLVE FOOD</t>
  </si>
  <si>
    <t xml:space="preserve">• Mettez à jour vos prix d'achat chaque mois — l'inflation peut faire dériver votre food cost sans que vous le réalisiez.</t>
  </si>
  <si>
    <t xml:space="preserve">• Commencez par les 5 plats les plus vendus. Un écart de 20g × 80 couverts/jour = dérive significative sur le mois.</t>
  </si>
  <si>
    <t xml:space="preserve">• Un food cost théorique (calculé sur fiche) doit être comparé au food cost réel chaque mois pour détecter le gaspillage.</t>
  </si>
  <si>
    <t xml:space="preserve">• La fiche recette est aussi un outil de formation : elle garantit que chaque cuisinier produit le même plat au même coût.</t>
  </si>
  <si>
    <t xml:space="preserve">BESOIN D'ALLER PLUS LOIN ?</t>
  </si>
  <si>
    <t xml:space="preserve">Evolve Food est un cabinet d'expertise comptable spécialisé en restauration. Nous analysons la rentabilité de votre carte complète.</t>
  </si>
  <si>
    <t xml:space="preserve">→ evolve-food.fr/prenez-rendez-vous — Premier échange offert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</si>
</sst>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"/>
    <numFmt numFmtId="166" formatCode="0%"/>
    <numFmt numFmtId="167" formatCode="#,##0.00"/>
    <numFmt numFmtId="168" formatCode="0.0%"/>
    <numFmt numFmtId="169" formatCode="0.0\x"/>
    <numFmt numFmtId="170" formatCode="#,##0.00&quot; €&quot;"/>
  </numFmts>
  <fonts count="1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FFFF"/>
      <name val="Arial"/>
      <family val="0"/>
      <charset val="1"/>
    </font>
    <font>
      <i val="true"/>
      <sz val="9"/>
      <color rgb="FF1A2E1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0"/>
      <color rgb="FF2A5038"/>
      <name val="Arial"/>
      <family val="0"/>
      <charset val="1"/>
    </font>
    <font>
      <b val="true"/>
      <sz val="10"/>
      <color rgb="FF3E704F"/>
      <name val="Arial"/>
      <family val="0"/>
      <charset val="1"/>
    </font>
    <font>
      <b val="true"/>
      <sz val="10"/>
      <color rgb="FF1A2E1F"/>
      <name val="Arial"/>
      <family val="0"/>
      <charset val="1"/>
    </font>
    <font>
      <sz val="10"/>
      <color rgb="FF1A1A1A"/>
      <name val="Arial"/>
      <family val="0"/>
      <charset val="1"/>
    </font>
    <font>
      <sz val="10"/>
      <color rgb="FF1A2E1F"/>
      <name val="Arial"/>
      <family val="0"/>
      <charset val="1"/>
    </font>
    <font>
      <b val="true"/>
      <sz val="10"/>
      <color rgb="FF1A1A1A"/>
      <name val="Arial"/>
      <family val="0"/>
      <charset val="1"/>
    </font>
    <font>
      <sz val="10"/>
      <color rgb="FF3E704F"/>
      <name val="Arial"/>
      <family val="0"/>
      <charset val="1"/>
    </font>
    <font>
      <i val="true"/>
      <sz val="9"/>
      <color rgb="FF2A5038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16"/>
      <color rgb="FFFFFFFF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sz val="10"/>
      <color rgb="FF2A5038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FDFCF9"/>
        <bgColor rgb="FFFFFFFF"/>
      </patternFill>
    </fill>
    <fill>
      <patternFill patternType="solid">
        <fgColor rgb="FF3E704F"/>
        <bgColor rgb="FF2A5038"/>
      </patternFill>
    </fill>
    <fill>
      <patternFill patternType="solid">
        <fgColor rgb="FF9BCFA1"/>
        <bgColor rgb="FFCCCCCC"/>
      </patternFill>
    </fill>
    <fill>
      <patternFill patternType="solid">
        <fgColor rgb="FFD6ECD9"/>
        <bgColor rgb="FFCCFFFF"/>
      </patternFill>
    </fill>
    <fill>
      <patternFill patternType="solid">
        <fgColor rgb="FFFFFFFF"/>
        <bgColor rgb="FFFDFCF9"/>
      </patternFill>
    </fill>
    <fill>
      <patternFill patternType="solid">
        <fgColor rgb="FFFFF9E6"/>
        <bgColor rgb="FFFDFCF9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6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0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0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1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0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0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6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5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0" fillId="6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6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9E6"/>
      <rgbColor rgb="FFFDFCF9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6ECD9"/>
      <rgbColor rgb="FFFFFF99"/>
      <rgbColor rgb="FF9BCFA1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2A5038"/>
      <rgbColor rgb="FF3E704F"/>
      <rgbColor rgb="FF003300"/>
      <rgbColor rgb="FF1A1A1A"/>
      <rgbColor rgb="FF993300"/>
      <rgbColor rgb="FF993366"/>
      <rgbColor rgb="FF333399"/>
      <rgbColor rgb="FF1A2E1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E704F"/>
    <pageSetUpPr fitToPage="false"/>
  </sheetPr>
  <dimension ref="A1:J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.51"/>
    <col collapsed="false" customWidth="true" hidden="false" outlineLevel="0" max="2" min="2" style="0" width="28"/>
    <col collapsed="false" customWidth="true" hidden="false" outlineLevel="0" max="5" min="3" style="0" width="8"/>
    <col collapsed="false" customWidth="true" hidden="false" outlineLevel="0" max="8" min="6" style="0" width="10"/>
    <col collapsed="false" customWidth="true" hidden="false" outlineLevel="0" max="10" min="9" style="0" width="11"/>
  </cols>
  <sheetData>
    <row r="1" customFormat="false" ht="7.5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</row>
    <row r="2" customFormat="false" ht="36" hidden="false" customHeight="true" outlineLevel="0" collapsed="false">
      <c r="A2" s="1"/>
      <c r="B2" s="2" t="s">
        <v>0</v>
      </c>
      <c r="C2" s="2"/>
      <c r="D2" s="2"/>
      <c r="E2" s="2"/>
      <c r="F2" s="2"/>
      <c r="G2" s="2"/>
      <c r="H2" s="2"/>
      <c r="I2" s="2"/>
      <c r="J2" s="2"/>
    </row>
    <row r="3" customFormat="false" ht="18" hidden="false" customHeight="true" outlineLevel="0" collapsed="false">
      <c r="A3" s="1"/>
      <c r="B3" s="3" t="s">
        <v>1</v>
      </c>
      <c r="C3" s="3"/>
      <c r="D3" s="3"/>
      <c r="E3" s="3"/>
      <c r="F3" s="3"/>
      <c r="G3" s="3"/>
      <c r="H3" s="3"/>
      <c r="I3" s="3"/>
      <c r="J3" s="3"/>
    </row>
    <row r="4" customFormat="false" ht="7.5" hidden="false" customHeight="tru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</row>
    <row r="5" customFormat="false" ht="13.5" hidden="false" customHeight="true" outlineLevel="0" collapsed="false">
      <c r="A5" s="1"/>
      <c r="B5" s="4" t="s">
        <v>2</v>
      </c>
      <c r="C5" s="4"/>
      <c r="D5" s="4"/>
      <c r="E5" s="4"/>
      <c r="F5" s="4"/>
      <c r="G5" s="4"/>
      <c r="H5" s="4"/>
      <c r="I5" s="4"/>
      <c r="J5" s="4"/>
    </row>
    <row r="6" customFormat="false" ht="21.75" hidden="false" customHeight="true" outlineLevel="0" collapsed="false">
      <c r="A6" s="1"/>
      <c r="B6" s="5" t="s">
        <v>3</v>
      </c>
      <c r="C6" s="5"/>
      <c r="D6" s="5"/>
      <c r="E6" s="5"/>
      <c r="F6" s="6" t="s">
        <v>4</v>
      </c>
      <c r="G6" s="6"/>
      <c r="H6" s="6"/>
      <c r="I6" s="6"/>
      <c r="J6" s="6"/>
    </row>
    <row r="7" customFormat="false" ht="21.75" hidden="false" customHeight="true" outlineLevel="0" collapsed="false">
      <c r="A7" s="1"/>
      <c r="B7" s="5" t="s">
        <v>5</v>
      </c>
      <c r="C7" s="5"/>
      <c r="D7" s="5"/>
      <c r="E7" s="5"/>
      <c r="F7" s="6" t="s">
        <v>6</v>
      </c>
      <c r="G7" s="6"/>
      <c r="H7" s="6"/>
      <c r="I7" s="6"/>
      <c r="J7" s="6"/>
    </row>
    <row r="8" customFormat="false" ht="21.75" hidden="false" customHeight="true" outlineLevel="0" collapsed="false">
      <c r="A8" s="1"/>
      <c r="B8" s="5" t="s">
        <v>7</v>
      </c>
      <c r="C8" s="5"/>
      <c r="D8" s="5"/>
      <c r="E8" s="5"/>
      <c r="F8" s="6" t="n">
        <v>4</v>
      </c>
      <c r="G8" s="6"/>
      <c r="H8" s="6"/>
      <c r="I8" s="6"/>
      <c r="J8" s="6"/>
    </row>
    <row r="9" customFormat="false" ht="21.75" hidden="false" customHeight="true" outlineLevel="0" collapsed="false">
      <c r="A9" s="1"/>
      <c r="B9" s="5" t="s">
        <v>8</v>
      </c>
      <c r="C9" s="5"/>
      <c r="D9" s="5"/>
      <c r="E9" s="5"/>
      <c r="F9" s="6" t="s">
        <v>9</v>
      </c>
      <c r="G9" s="6"/>
      <c r="H9" s="6"/>
      <c r="I9" s="6"/>
      <c r="J9" s="6"/>
    </row>
    <row r="10" customFormat="false" ht="7.5" hidden="false" customHeight="tru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customFormat="false" ht="13.5" hidden="false" customHeight="true" outlineLevel="0" collapsed="false">
      <c r="A11" s="1"/>
      <c r="B11" s="4" t="s">
        <v>10</v>
      </c>
      <c r="C11" s="4"/>
      <c r="D11" s="4"/>
      <c r="E11" s="4"/>
      <c r="F11" s="4"/>
      <c r="G11" s="4"/>
      <c r="H11" s="4"/>
      <c r="I11" s="4"/>
      <c r="J11" s="4"/>
    </row>
    <row r="12" customFormat="false" ht="21.75" hidden="false" customHeight="true" outlineLevel="0" collapsed="false">
      <c r="A12" s="1"/>
      <c r="B12" s="7" t="s">
        <v>11</v>
      </c>
      <c r="C12" s="7"/>
      <c r="D12" s="7"/>
      <c r="E12" s="7"/>
      <c r="F12" s="7" t="s">
        <v>12</v>
      </c>
      <c r="G12" s="7" t="s">
        <v>13</v>
      </c>
      <c r="H12" s="7" t="s">
        <v>14</v>
      </c>
      <c r="I12" s="7" t="s">
        <v>15</v>
      </c>
      <c r="J12" s="7" t="s">
        <v>16</v>
      </c>
    </row>
    <row r="13" customFormat="false" ht="19.5" hidden="false" customHeight="true" outlineLevel="0" collapsed="false">
      <c r="A13" s="1"/>
      <c r="B13" s="8" t="s">
        <v>17</v>
      </c>
      <c r="C13" s="8"/>
      <c r="D13" s="8"/>
      <c r="E13" s="8"/>
      <c r="F13" s="9" t="n">
        <v>800</v>
      </c>
      <c r="G13" s="10" t="n">
        <v>0.2</v>
      </c>
      <c r="H13" s="9" t="n">
        <f aca="false">F13*(1-G13)</f>
        <v>640</v>
      </c>
      <c r="I13" s="11" t="n">
        <v>1.8</v>
      </c>
      <c r="J13" s="11" t="n">
        <f aca="false">H13/1000*I13</f>
        <v>1.152</v>
      </c>
    </row>
    <row r="14" customFormat="false" ht="19.5" hidden="false" customHeight="true" outlineLevel="0" collapsed="false">
      <c r="A14" s="1"/>
      <c r="B14" s="12" t="s">
        <v>18</v>
      </c>
      <c r="C14" s="12"/>
      <c r="D14" s="12"/>
      <c r="E14" s="12"/>
      <c r="F14" s="13" t="n">
        <v>100</v>
      </c>
      <c r="G14" s="14" t="n">
        <v>0</v>
      </c>
      <c r="H14" s="13" t="n">
        <f aca="false">F14*(1-G14)</f>
        <v>100</v>
      </c>
      <c r="I14" s="15" t="n">
        <v>4.5</v>
      </c>
      <c r="J14" s="15" t="n">
        <f aca="false">H14/1000*I14</f>
        <v>0.45</v>
      </c>
    </row>
    <row r="15" customFormat="false" ht="19.5" hidden="false" customHeight="true" outlineLevel="0" collapsed="false">
      <c r="A15" s="1"/>
      <c r="B15" s="8" t="s">
        <v>19</v>
      </c>
      <c r="C15" s="8"/>
      <c r="D15" s="8"/>
      <c r="E15" s="8"/>
      <c r="F15" s="9" t="n">
        <v>30</v>
      </c>
      <c r="G15" s="10" t="n">
        <v>0.15</v>
      </c>
      <c r="H15" s="9" t="n">
        <f aca="false">F15*(1-G15)</f>
        <v>25.5</v>
      </c>
      <c r="I15" s="11" t="n">
        <v>12</v>
      </c>
      <c r="J15" s="11" t="n">
        <f aca="false">H15/1000*I15</f>
        <v>0.306</v>
      </c>
    </row>
    <row r="16" customFormat="false" ht="19.5" hidden="false" customHeight="true" outlineLevel="0" collapsed="false">
      <c r="A16" s="1"/>
      <c r="B16" s="12" t="s">
        <v>20</v>
      </c>
      <c r="C16" s="12"/>
      <c r="D16" s="12"/>
      <c r="E16" s="12"/>
      <c r="F16" s="13" t="n">
        <v>120</v>
      </c>
      <c r="G16" s="14" t="n">
        <v>0.15</v>
      </c>
      <c r="H16" s="13" t="n">
        <f aca="false">F16*(1-G16)</f>
        <v>102</v>
      </c>
      <c r="I16" s="15" t="n">
        <v>1.2</v>
      </c>
      <c r="J16" s="15" t="n">
        <f aca="false">H16/1000*I16</f>
        <v>0.1224</v>
      </c>
    </row>
    <row r="17" customFormat="false" ht="19.5" hidden="false" customHeight="true" outlineLevel="0" collapsed="false">
      <c r="A17" s="1"/>
      <c r="B17" s="8" t="s">
        <v>21</v>
      </c>
      <c r="C17" s="8"/>
      <c r="D17" s="8"/>
      <c r="E17" s="8"/>
      <c r="F17" s="9" t="n">
        <v>500</v>
      </c>
      <c r="G17" s="10" t="n">
        <v>0</v>
      </c>
      <c r="H17" s="9" t="n">
        <f aca="false">F17*(1-G17)</f>
        <v>500</v>
      </c>
      <c r="I17" s="11" t="n">
        <v>0.6</v>
      </c>
      <c r="J17" s="11" t="n">
        <f aca="false">H17/1000*I17</f>
        <v>0.3</v>
      </c>
    </row>
    <row r="18" customFormat="false" ht="19.5" hidden="false" customHeight="true" outlineLevel="0" collapsed="false">
      <c r="A18" s="1"/>
      <c r="B18" s="12" t="s">
        <v>22</v>
      </c>
      <c r="C18" s="12"/>
      <c r="D18" s="12"/>
      <c r="E18" s="12"/>
      <c r="F18" s="13" t="n">
        <v>30</v>
      </c>
      <c r="G18" s="14" t="n">
        <v>0</v>
      </c>
      <c r="H18" s="13" t="n">
        <f aca="false">F18*(1-G18)</f>
        <v>30</v>
      </c>
      <c r="I18" s="15" t="n">
        <v>8</v>
      </c>
      <c r="J18" s="15" t="n">
        <f aca="false">H18/1000*I18</f>
        <v>0.24</v>
      </c>
    </row>
    <row r="19" customFormat="false" ht="19.5" hidden="false" customHeight="true" outlineLevel="0" collapsed="false">
      <c r="A19" s="1"/>
      <c r="B19" s="8" t="s">
        <v>23</v>
      </c>
      <c r="C19" s="8"/>
      <c r="D19" s="8"/>
      <c r="E19" s="8"/>
      <c r="F19" s="9" t="n">
        <v>5</v>
      </c>
      <c r="G19" s="10" t="n">
        <v>0</v>
      </c>
      <c r="H19" s="9" t="n">
        <f aca="false">F19*(1-G19)</f>
        <v>5</v>
      </c>
      <c r="I19" s="11" t="n">
        <v>3</v>
      </c>
      <c r="J19" s="11" t="n">
        <f aca="false">H19/1000*I19</f>
        <v>0.015</v>
      </c>
    </row>
    <row r="20" customFormat="false" ht="19.5" hidden="false" customHeight="true" outlineLevel="0" collapsed="false">
      <c r="A20" s="1"/>
      <c r="B20" s="12"/>
      <c r="C20" s="12"/>
      <c r="D20" s="12"/>
      <c r="E20" s="12"/>
      <c r="F20" s="12"/>
      <c r="G20" s="12"/>
      <c r="H20" s="12"/>
      <c r="I20" s="12"/>
      <c r="J20" s="12"/>
    </row>
    <row r="21" customFormat="false" ht="19.5" hidden="false" customHeight="true" outlineLevel="0" collapsed="false">
      <c r="A21" s="1"/>
      <c r="B21" s="8"/>
      <c r="C21" s="8"/>
      <c r="D21" s="8"/>
      <c r="E21" s="8"/>
      <c r="F21" s="8"/>
      <c r="G21" s="8"/>
      <c r="H21" s="8"/>
      <c r="I21" s="8"/>
      <c r="J21" s="8"/>
    </row>
    <row r="22" customFormat="false" ht="19.5" hidden="false" customHeight="true" outlineLevel="0" collapsed="false">
      <c r="A22" s="1"/>
      <c r="B22" s="12"/>
      <c r="C22" s="12"/>
      <c r="D22" s="12"/>
      <c r="E22" s="12"/>
      <c r="F22" s="12"/>
      <c r="G22" s="12"/>
      <c r="H22" s="12"/>
      <c r="I22" s="12"/>
      <c r="J22" s="12"/>
    </row>
    <row r="23" customFormat="false" ht="24" hidden="false" customHeight="true" outlineLevel="0" collapsed="false">
      <c r="A23" s="1"/>
      <c r="B23" s="16" t="s">
        <v>24</v>
      </c>
      <c r="C23" s="16"/>
      <c r="D23" s="16"/>
      <c r="E23" s="16"/>
      <c r="F23" s="16"/>
      <c r="G23" s="16"/>
      <c r="H23" s="16"/>
      <c r="I23" s="16"/>
      <c r="J23" s="17" t="n">
        <f aca="false">SUM(J13:J22)/4</f>
        <v>0.64635</v>
      </c>
    </row>
    <row r="24" customFormat="false" ht="7.5" hidden="false" customHeight="tru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customFormat="false" ht="13.5" hidden="false" customHeight="true" outlineLevel="0" collapsed="false">
      <c r="A25" s="1"/>
      <c r="B25" s="4" t="s">
        <v>25</v>
      </c>
      <c r="C25" s="4"/>
      <c r="D25" s="4"/>
      <c r="E25" s="4"/>
      <c r="F25" s="4"/>
      <c r="G25" s="4"/>
      <c r="H25" s="4"/>
      <c r="I25" s="4"/>
      <c r="J25" s="4"/>
    </row>
    <row r="26" customFormat="false" ht="21.75" hidden="false" customHeight="true" outlineLevel="0" collapsed="false">
      <c r="A26" s="1"/>
      <c r="B26" s="5" t="s">
        <v>26</v>
      </c>
      <c r="C26" s="5"/>
      <c r="D26" s="5"/>
      <c r="E26" s="5"/>
      <c r="F26" s="5"/>
      <c r="G26" s="5"/>
      <c r="H26" s="5"/>
      <c r="I26" s="5"/>
      <c r="J26" s="18" t="n">
        <f aca="false">J23</f>
        <v>0.64635</v>
      </c>
    </row>
    <row r="27" customFormat="false" ht="21.75" hidden="false" customHeight="true" outlineLevel="0" collapsed="false">
      <c r="A27" s="1"/>
      <c r="B27" s="5" t="s">
        <v>27</v>
      </c>
      <c r="C27" s="5"/>
      <c r="D27" s="5"/>
      <c r="E27" s="5"/>
      <c r="F27" s="5"/>
      <c r="G27" s="5"/>
      <c r="H27" s="5"/>
      <c r="I27" s="5"/>
      <c r="J27" s="19" t="n">
        <v>9.5</v>
      </c>
    </row>
    <row r="28" customFormat="false" ht="21.75" hidden="false" customHeight="true" outlineLevel="0" collapsed="false">
      <c r="A28" s="1"/>
      <c r="B28" s="5" t="s">
        <v>28</v>
      </c>
      <c r="C28" s="5"/>
      <c r="D28" s="5"/>
      <c r="E28" s="5"/>
      <c r="F28" s="5"/>
      <c r="G28" s="5"/>
      <c r="H28" s="5"/>
      <c r="I28" s="5"/>
      <c r="J28" s="20" t="n">
        <f aca="false">J26/J27</f>
        <v>0.0680368421052632</v>
      </c>
    </row>
    <row r="29" customFormat="false" ht="21.75" hidden="false" customHeight="true" outlineLevel="0" collapsed="false">
      <c r="A29" s="1"/>
      <c r="B29" s="5" t="s">
        <v>29</v>
      </c>
      <c r="C29" s="5"/>
      <c r="D29" s="5"/>
      <c r="E29" s="5"/>
      <c r="F29" s="5"/>
      <c r="G29" s="5"/>
      <c r="H29" s="5"/>
      <c r="I29" s="5"/>
      <c r="J29" s="18" t="n">
        <f aca="false">J27-J26</f>
        <v>8.85365</v>
      </c>
    </row>
    <row r="30" customFormat="false" ht="21.75" hidden="false" customHeight="true" outlineLevel="0" collapsed="false">
      <c r="A30" s="1"/>
      <c r="B30" s="5" t="s">
        <v>30</v>
      </c>
      <c r="C30" s="5"/>
      <c r="D30" s="5"/>
      <c r="E30" s="5"/>
      <c r="F30" s="5"/>
      <c r="G30" s="5"/>
      <c r="H30" s="5"/>
      <c r="I30" s="5"/>
      <c r="J30" s="20" t="n">
        <f aca="false">1-J28</f>
        <v>0.931963157894737</v>
      </c>
    </row>
    <row r="31" customFormat="false" ht="7.5" hidden="false" customHeight="tru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customFormat="false" ht="13.5" hidden="false" customHeight="true" outlineLevel="0" collapsed="false">
      <c r="A32" s="1"/>
      <c r="B32" s="4" t="s">
        <v>31</v>
      </c>
      <c r="C32" s="4"/>
      <c r="D32" s="4"/>
      <c r="E32" s="4"/>
      <c r="F32" s="4"/>
      <c r="G32" s="4"/>
      <c r="H32" s="4"/>
      <c r="I32" s="4"/>
      <c r="J32" s="4"/>
    </row>
    <row r="33" customFormat="false" ht="27.75" hidden="false" customHeight="true" outlineLevel="0" collapsed="false">
      <c r="A33" s="1"/>
      <c r="B33" s="5" t="s">
        <v>32</v>
      </c>
      <c r="C33" s="5"/>
      <c r="D33" s="5"/>
      <c r="E33" s="5"/>
      <c r="F33" s="5"/>
      <c r="G33" s="5"/>
      <c r="H33" s="5"/>
      <c r="I33" s="5"/>
      <c r="J33" s="21" t="str">
        <f aca="false">IF(J28&lt;=0.3,"✅ Optimal",IF(J28&lt;=0.35,"⚠ Acceptable","🔴 À optimiser"))</f>
        <v>✅ Optimal</v>
      </c>
    </row>
    <row r="34" customFormat="false" ht="21.75" hidden="false" customHeight="true" outlineLevel="0" collapsed="false">
      <c r="A34" s="1"/>
      <c r="B34" s="5" t="s">
        <v>33</v>
      </c>
      <c r="C34" s="5"/>
      <c r="D34" s="5"/>
      <c r="E34" s="5"/>
      <c r="F34" s="5"/>
      <c r="G34" s="5"/>
      <c r="H34" s="5"/>
      <c r="I34" s="5"/>
      <c r="J34" s="22" t="n">
        <f aca="false">IF(J26&gt;0,J27/J26,"-")</f>
        <v>14.6979190840876</v>
      </c>
    </row>
    <row r="35" customFormat="false" ht="21.75" hidden="false" customHeight="true" outlineLevel="0" collapsed="false">
      <c r="A35" s="1"/>
      <c r="B35" s="5" t="s">
        <v>34</v>
      </c>
      <c r="C35" s="5"/>
      <c r="D35" s="5"/>
      <c r="E35" s="5"/>
      <c r="F35" s="5"/>
      <c r="G35" s="5"/>
      <c r="H35" s="5"/>
      <c r="I35" s="5"/>
      <c r="J35" s="23" t="n">
        <f aca="false">J26/0.3</f>
        <v>2.1545</v>
      </c>
    </row>
    <row r="36" customFormat="false" ht="7.5" hidden="false" customHeight="tru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customFormat="false" ht="13.5" hidden="false" customHeight="true" outlineLevel="0" collapsed="false">
      <c r="A37" s="1"/>
      <c r="B37" s="4" t="s">
        <v>35</v>
      </c>
      <c r="C37" s="4"/>
      <c r="D37" s="4"/>
      <c r="E37" s="4"/>
      <c r="F37" s="4"/>
      <c r="G37" s="4"/>
      <c r="H37" s="4"/>
      <c r="I37" s="4"/>
      <c r="J37" s="4"/>
    </row>
    <row r="38" customFormat="false" ht="27.75" hidden="false" customHeight="true" outlineLevel="0" collapsed="false">
      <c r="A38" s="1"/>
      <c r="B38" s="24" t="s">
        <v>36</v>
      </c>
      <c r="C38" s="25" t="s">
        <v>37</v>
      </c>
      <c r="D38" s="25"/>
      <c r="E38" s="25"/>
      <c r="F38" s="25"/>
      <c r="G38" s="25"/>
      <c r="H38" s="25"/>
      <c r="I38" s="25"/>
      <c r="J38" s="25"/>
    </row>
    <row r="39" customFormat="false" ht="27.75" hidden="false" customHeight="true" outlineLevel="0" collapsed="false">
      <c r="A39" s="1"/>
      <c r="B39" s="26" t="s">
        <v>38</v>
      </c>
      <c r="C39" s="27" t="s">
        <v>39</v>
      </c>
      <c r="D39" s="27"/>
      <c r="E39" s="27"/>
      <c r="F39" s="27"/>
      <c r="G39" s="27"/>
      <c r="H39" s="27"/>
      <c r="I39" s="27"/>
      <c r="J39" s="27"/>
    </row>
    <row r="40" customFormat="false" ht="27.75" hidden="false" customHeight="true" outlineLevel="0" collapsed="false">
      <c r="A40" s="1"/>
      <c r="B40" s="24" t="s">
        <v>40</v>
      </c>
      <c r="C40" s="25" t="s">
        <v>41</v>
      </c>
      <c r="D40" s="25"/>
      <c r="E40" s="25"/>
      <c r="F40" s="25"/>
      <c r="G40" s="25"/>
      <c r="H40" s="25"/>
      <c r="I40" s="25"/>
      <c r="J40" s="25"/>
    </row>
    <row r="41" customFormat="false" ht="27.75" hidden="false" customHeight="true" outlineLevel="0" collapsed="false">
      <c r="A41" s="1"/>
      <c r="B41" s="26" t="s">
        <v>42</v>
      </c>
      <c r="C41" s="27" t="s">
        <v>43</v>
      </c>
      <c r="D41" s="27"/>
      <c r="E41" s="27"/>
      <c r="F41" s="27"/>
      <c r="G41" s="27"/>
      <c r="H41" s="27"/>
      <c r="I41" s="27"/>
      <c r="J41" s="27"/>
    </row>
    <row r="42" customFormat="false" ht="27.75" hidden="false" customHeight="true" outlineLevel="0" collapsed="false">
      <c r="A42" s="1"/>
      <c r="B42" s="24" t="s">
        <v>44</v>
      </c>
      <c r="C42" s="25" t="s">
        <v>45</v>
      </c>
      <c r="D42" s="25"/>
      <c r="E42" s="25"/>
      <c r="F42" s="25"/>
      <c r="G42" s="25"/>
      <c r="H42" s="25"/>
      <c r="I42" s="25"/>
      <c r="J42" s="25"/>
    </row>
    <row r="43" customFormat="false" ht="24" hidden="false" customHeight="true" outlineLevel="0" collapsed="false">
      <c r="A43" s="1"/>
      <c r="B43" s="28" t="s">
        <v>46</v>
      </c>
      <c r="C43" s="29"/>
      <c r="D43" s="29"/>
      <c r="E43" s="29"/>
      <c r="F43" s="29"/>
      <c r="G43" s="29"/>
      <c r="H43" s="29"/>
      <c r="I43" s="29"/>
      <c r="J43" s="29"/>
    </row>
    <row r="44" customFormat="false" ht="7.5" hidden="false" customHeight="tru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customFormat="false" ht="13.5" hidden="false" customHeight="true" outlineLevel="0" collapsed="false">
      <c r="A45" s="1"/>
      <c r="B45" s="4" t="s">
        <v>47</v>
      </c>
      <c r="C45" s="4"/>
      <c r="D45" s="4"/>
      <c r="E45" s="4"/>
      <c r="F45" s="4"/>
      <c r="G45" s="4"/>
      <c r="H45" s="4"/>
      <c r="I45" s="4"/>
      <c r="J45" s="4"/>
    </row>
    <row r="46" customFormat="false" ht="21.75" hidden="false" customHeight="true" outlineLevel="0" collapsed="false">
      <c r="A46" s="1"/>
      <c r="B46" s="5" t="s">
        <v>48</v>
      </c>
      <c r="C46" s="5"/>
      <c r="D46" s="5"/>
      <c r="E46" s="5"/>
      <c r="F46" s="25" t="s">
        <v>49</v>
      </c>
      <c r="G46" s="25"/>
      <c r="H46" s="25"/>
      <c r="I46" s="25"/>
      <c r="J46" s="25"/>
    </row>
    <row r="47" customFormat="false" ht="21.75" hidden="false" customHeight="true" outlineLevel="0" collapsed="false">
      <c r="A47" s="1"/>
      <c r="B47" s="5" t="s">
        <v>50</v>
      </c>
      <c r="C47" s="5"/>
      <c r="D47" s="5"/>
      <c r="E47" s="5"/>
      <c r="F47" s="25" t="s">
        <v>51</v>
      </c>
      <c r="G47" s="25"/>
      <c r="H47" s="25"/>
      <c r="I47" s="25"/>
      <c r="J47" s="25"/>
    </row>
    <row r="48" customFormat="false" ht="21.75" hidden="false" customHeight="true" outlineLevel="0" collapsed="false">
      <c r="A48" s="1"/>
      <c r="B48" s="5" t="s">
        <v>52</v>
      </c>
      <c r="C48" s="5"/>
      <c r="D48" s="5"/>
      <c r="E48" s="5"/>
      <c r="F48" s="25" t="s">
        <v>53</v>
      </c>
      <c r="G48" s="25"/>
      <c r="H48" s="25"/>
      <c r="I48" s="25"/>
      <c r="J48" s="25"/>
    </row>
    <row r="49" customFormat="false" ht="7.5" hidden="false" customHeight="tru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customFormat="false" ht="18" hidden="false" customHeight="true" outlineLevel="0" collapsed="false">
      <c r="A50" s="1"/>
      <c r="B50" s="30" t="s">
        <v>54</v>
      </c>
      <c r="C50" s="30"/>
      <c r="D50" s="30"/>
      <c r="E50" s="30"/>
      <c r="F50" s="30"/>
      <c r="G50" s="30"/>
      <c r="H50" s="30"/>
      <c r="I50" s="30"/>
      <c r="J50" s="30"/>
    </row>
    <row r="51" customFormat="false" ht="18" hidden="false" customHeight="true" outlineLevel="0" collapsed="false">
      <c r="A51" s="1"/>
      <c r="B51" s="31" t="s">
        <v>55</v>
      </c>
      <c r="C51" s="31"/>
      <c r="D51" s="31"/>
      <c r="E51" s="31"/>
      <c r="F51" s="31"/>
      <c r="G51" s="31"/>
      <c r="H51" s="31"/>
      <c r="I51" s="31"/>
      <c r="J51" s="3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</row>
  </sheetData>
  <mergeCells count="50">
    <mergeCell ref="B2:J2"/>
    <mergeCell ref="B3:J3"/>
    <mergeCell ref="B5:J5"/>
    <mergeCell ref="B6:E6"/>
    <mergeCell ref="F6:J6"/>
    <mergeCell ref="B7:E7"/>
    <mergeCell ref="F7:J7"/>
    <mergeCell ref="B8:E8"/>
    <mergeCell ref="F8:J8"/>
    <mergeCell ref="B9:E9"/>
    <mergeCell ref="F9:J9"/>
    <mergeCell ref="B11:J11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B23:I23"/>
    <mergeCell ref="B25:J25"/>
    <mergeCell ref="B26:I26"/>
    <mergeCell ref="B27:I27"/>
    <mergeCell ref="B28:I28"/>
    <mergeCell ref="B29:I29"/>
    <mergeCell ref="B30:I30"/>
    <mergeCell ref="B32:J32"/>
    <mergeCell ref="B33:I33"/>
    <mergeCell ref="B34:I34"/>
    <mergeCell ref="B35:I35"/>
    <mergeCell ref="B37:J37"/>
    <mergeCell ref="C38:J38"/>
    <mergeCell ref="C39:J39"/>
    <mergeCell ref="C40:J40"/>
    <mergeCell ref="C41:J41"/>
    <mergeCell ref="C42:J42"/>
    <mergeCell ref="C43:J43"/>
    <mergeCell ref="B45:J45"/>
    <mergeCell ref="B46:E46"/>
    <mergeCell ref="F46:J46"/>
    <mergeCell ref="B47:E47"/>
    <mergeCell ref="F47:J47"/>
    <mergeCell ref="B48:E48"/>
    <mergeCell ref="F48:J48"/>
    <mergeCell ref="B50:J50"/>
    <mergeCell ref="B51:J5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E704F"/>
    <pageSetUpPr fitToPage="false"/>
  </sheetPr>
  <dimension ref="A1:J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.51"/>
    <col collapsed="false" customWidth="true" hidden="false" outlineLevel="0" max="2" min="2" style="0" width="28"/>
    <col collapsed="false" customWidth="true" hidden="false" outlineLevel="0" max="5" min="3" style="0" width="8"/>
    <col collapsed="false" customWidth="true" hidden="false" outlineLevel="0" max="8" min="6" style="0" width="10"/>
    <col collapsed="false" customWidth="true" hidden="false" outlineLevel="0" max="10" min="9" style="0" width="11"/>
  </cols>
  <sheetData>
    <row r="1" customFormat="false" ht="7.5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</row>
    <row r="2" customFormat="false" ht="36" hidden="false" customHeight="true" outlineLevel="0" collapsed="false">
      <c r="A2" s="1"/>
      <c r="B2" s="2" t="s">
        <v>0</v>
      </c>
      <c r="C2" s="2"/>
      <c r="D2" s="2"/>
      <c r="E2" s="2"/>
      <c r="F2" s="2"/>
      <c r="G2" s="2"/>
      <c r="H2" s="2"/>
      <c r="I2" s="2"/>
      <c r="J2" s="2"/>
    </row>
    <row r="3" customFormat="false" ht="18" hidden="false" customHeight="true" outlineLevel="0" collapsed="false">
      <c r="A3" s="1"/>
      <c r="B3" s="3" t="s">
        <v>1</v>
      </c>
      <c r="C3" s="3"/>
      <c r="D3" s="3"/>
      <c r="E3" s="3"/>
      <c r="F3" s="3"/>
      <c r="G3" s="3"/>
      <c r="H3" s="3"/>
      <c r="I3" s="3"/>
      <c r="J3" s="3"/>
    </row>
    <row r="4" customFormat="false" ht="7.5" hidden="false" customHeight="tru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</row>
    <row r="5" customFormat="false" ht="13.5" hidden="false" customHeight="true" outlineLevel="0" collapsed="false">
      <c r="A5" s="1"/>
      <c r="B5" s="4" t="s">
        <v>2</v>
      </c>
      <c r="C5" s="4"/>
      <c r="D5" s="4"/>
      <c r="E5" s="4"/>
      <c r="F5" s="4"/>
      <c r="G5" s="4"/>
      <c r="H5" s="4"/>
      <c r="I5" s="4"/>
      <c r="J5" s="4"/>
    </row>
    <row r="6" customFormat="false" ht="21.75" hidden="false" customHeight="true" outlineLevel="0" collapsed="false">
      <c r="A6" s="1"/>
      <c r="B6" s="5" t="s">
        <v>3</v>
      </c>
      <c r="C6" s="5"/>
      <c r="D6" s="5"/>
      <c r="E6" s="5"/>
      <c r="F6" s="6" t="s">
        <v>56</v>
      </c>
      <c r="G6" s="6"/>
      <c r="H6" s="6"/>
      <c r="I6" s="6"/>
      <c r="J6" s="6"/>
    </row>
    <row r="7" customFormat="false" ht="21.75" hidden="false" customHeight="true" outlineLevel="0" collapsed="false">
      <c r="A7" s="1"/>
      <c r="B7" s="5" t="s">
        <v>5</v>
      </c>
      <c r="C7" s="5"/>
      <c r="D7" s="5"/>
      <c r="E7" s="5"/>
      <c r="F7" s="6" t="s">
        <v>6</v>
      </c>
      <c r="G7" s="6"/>
      <c r="H7" s="6"/>
      <c r="I7" s="6"/>
      <c r="J7" s="6"/>
    </row>
    <row r="8" customFormat="false" ht="21.75" hidden="false" customHeight="true" outlineLevel="0" collapsed="false">
      <c r="A8" s="1"/>
      <c r="B8" s="5" t="s">
        <v>7</v>
      </c>
      <c r="C8" s="5"/>
      <c r="D8" s="5"/>
      <c r="E8" s="5"/>
      <c r="F8" s="6" t="n">
        <v>4</v>
      </c>
      <c r="G8" s="6"/>
      <c r="H8" s="6"/>
      <c r="I8" s="6"/>
      <c r="J8" s="6"/>
    </row>
    <row r="9" customFormat="false" ht="21.75" hidden="false" customHeight="true" outlineLevel="0" collapsed="false">
      <c r="A9" s="1"/>
      <c r="B9" s="5" t="s">
        <v>8</v>
      </c>
      <c r="C9" s="5"/>
      <c r="D9" s="5"/>
      <c r="E9" s="5"/>
      <c r="F9" s="6" t="s">
        <v>9</v>
      </c>
      <c r="G9" s="6"/>
      <c r="H9" s="6"/>
      <c r="I9" s="6"/>
      <c r="J9" s="6"/>
    </row>
    <row r="10" customFormat="false" ht="7.5" hidden="false" customHeight="tru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customFormat="false" ht="13.5" hidden="false" customHeight="true" outlineLevel="0" collapsed="false">
      <c r="A11" s="1"/>
      <c r="B11" s="4" t="s">
        <v>10</v>
      </c>
      <c r="C11" s="4"/>
      <c r="D11" s="4"/>
      <c r="E11" s="4"/>
      <c r="F11" s="4"/>
      <c r="G11" s="4"/>
      <c r="H11" s="4"/>
      <c r="I11" s="4"/>
      <c r="J11" s="4"/>
    </row>
    <row r="12" customFormat="false" ht="21.75" hidden="false" customHeight="true" outlineLevel="0" collapsed="false">
      <c r="A12" s="1"/>
      <c r="B12" s="7" t="s">
        <v>11</v>
      </c>
      <c r="C12" s="7"/>
      <c r="D12" s="7"/>
      <c r="E12" s="7"/>
      <c r="F12" s="7" t="s">
        <v>12</v>
      </c>
      <c r="G12" s="7" t="s">
        <v>13</v>
      </c>
      <c r="H12" s="7" t="s">
        <v>14</v>
      </c>
      <c r="I12" s="7" t="s">
        <v>15</v>
      </c>
      <c r="J12" s="7" t="s">
        <v>16</v>
      </c>
    </row>
    <row r="13" customFormat="false" ht="19.5" hidden="false" customHeight="true" outlineLevel="0" collapsed="false">
      <c r="A13" s="1"/>
      <c r="B13" s="8" t="s">
        <v>57</v>
      </c>
      <c r="C13" s="8"/>
      <c r="D13" s="8"/>
      <c r="E13" s="8"/>
      <c r="F13" s="9" t="n">
        <v>400</v>
      </c>
      <c r="G13" s="10" t="n">
        <v>0.05</v>
      </c>
      <c r="H13" s="9" t="n">
        <f aca="false">F13*(1-G13)</f>
        <v>380</v>
      </c>
      <c r="I13" s="11" t="n">
        <v>38</v>
      </c>
      <c r="J13" s="11" t="n">
        <f aca="false">H13/1000*I13</f>
        <v>14.44</v>
      </c>
    </row>
    <row r="14" customFormat="false" ht="19.5" hidden="false" customHeight="true" outlineLevel="0" collapsed="false">
      <c r="A14" s="1"/>
      <c r="B14" s="12" t="s">
        <v>58</v>
      </c>
      <c r="C14" s="12"/>
      <c r="D14" s="12"/>
      <c r="E14" s="12"/>
      <c r="F14" s="13" t="n">
        <v>300</v>
      </c>
      <c r="G14" s="14" t="n">
        <v>0.3</v>
      </c>
      <c r="H14" s="13" t="n">
        <f aca="false">F14*(1-G14)</f>
        <v>210</v>
      </c>
      <c r="I14" s="15" t="n">
        <v>4</v>
      </c>
      <c r="J14" s="15" t="n">
        <f aca="false">H14/1000*I14</f>
        <v>0.84</v>
      </c>
    </row>
    <row r="15" customFormat="false" ht="19.5" hidden="false" customHeight="true" outlineLevel="0" collapsed="false">
      <c r="A15" s="1"/>
      <c r="B15" s="8" t="s">
        <v>59</v>
      </c>
      <c r="C15" s="8"/>
      <c r="D15" s="8"/>
      <c r="E15" s="8"/>
      <c r="F15" s="9" t="n">
        <v>60</v>
      </c>
      <c r="G15" s="10" t="n">
        <v>0.25</v>
      </c>
      <c r="H15" s="9" t="n">
        <f aca="false">F15*(1-G15)</f>
        <v>45</v>
      </c>
      <c r="I15" s="11" t="n">
        <v>3.5</v>
      </c>
      <c r="J15" s="11" t="n">
        <f aca="false">H15/1000*I15</f>
        <v>0.1575</v>
      </c>
    </row>
    <row r="16" customFormat="false" ht="19.5" hidden="false" customHeight="true" outlineLevel="0" collapsed="false">
      <c r="A16" s="1"/>
      <c r="B16" s="12" t="s">
        <v>60</v>
      </c>
      <c r="C16" s="12"/>
      <c r="D16" s="12"/>
      <c r="E16" s="12"/>
      <c r="F16" s="13" t="n">
        <v>40</v>
      </c>
      <c r="G16" s="14" t="n">
        <v>0.15</v>
      </c>
      <c r="H16" s="13" t="n">
        <f aca="false">F16*(1-G16)</f>
        <v>34</v>
      </c>
      <c r="I16" s="15" t="n">
        <v>2</v>
      </c>
      <c r="J16" s="15" t="n">
        <f aca="false">H16/1000*I16</f>
        <v>0.068</v>
      </c>
    </row>
    <row r="17" customFormat="false" ht="19.5" hidden="false" customHeight="true" outlineLevel="0" collapsed="false">
      <c r="A17" s="1"/>
      <c r="B17" s="8" t="s">
        <v>61</v>
      </c>
      <c r="C17" s="8"/>
      <c r="D17" s="8"/>
      <c r="E17" s="8"/>
      <c r="F17" s="9" t="n">
        <v>10</v>
      </c>
      <c r="G17" s="10" t="n">
        <v>0.1</v>
      </c>
      <c r="H17" s="9" t="n">
        <f aca="false">F17*(1-G17)</f>
        <v>9</v>
      </c>
      <c r="I17" s="11" t="n">
        <v>18</v>
      </c>
      <c r="J17" s="11" t="n">
        <f aca="false">H17/1000*I17</f>
        <v>0.162</v>
      </c>
    </row>
    <row r="18" customFormat="false" ht="19.5" hidden="false" customHeight="true" outlineLevel="0" collapsed="false">
      <c r="A18" s="1"/>
      <c r="B18" s="12" t="s">
        <v>62</v>
      </c>
      <c r="C18" s="12"/>
      <c r="D18" s="12"/>
      <c r="E18" s="12"/>
      <c r="F18" s="13" t="n">
        <v>20</v>
      </c>
      <c r="G18" s="14" t="n">
        <v>0</v>
      </c>
      <c r="H18" s="13" t="n">
        <f aca="false">F18*(1-G18)</f>
        <v>20</v>
      </c>
      <c r="I18" s="15" t="n">
        <v>6</v>
      </c>
      <c r="J18" s="15" t="n">
        <f aca="false">H18/1000*I18</f>
        <v>0.12</v>
      </c>
    </row>
    <row r="19" customFormat="false" ht="19.5" hidden="false" customHeight="true" outlineLevel="0" collapsed="false">
      <c r="A19" s="1"/>
      <c r="B19" s="8" t="s">
        <v>63</v>
      </c>
      <c r="C19" s="8"/>
      <c r="D19" s="8"/>
      <c r="E19" s="8"/>
      <c r="F19" s="9" t="n">
        <v>10</v>
      </c>
      <c r="G19" s="10" t="n">
        <v>0</v>
      </c>
      <c r="H19" s="9" t="n">
        <f aca="false">F19*(1-G19)</f>
        <v>10</v>
      </c>
      <c r="I19" s="11" t="n">
        <v>22</v>
      </c>
      <c r="J19" s="11" t="n">
        <f aca="false">H19/1000*I19</f>
        <v>0.22</v>
      </c>
    </row>
    <row r="20" customFormat="false" ht="19.5" hidden="false" customHeight="true" outlineLevel="0" collapsed="false">
      <c r="A20" s="1"/>
      <c r="B20" s="12" t="s">
        <v>64</v>
      </c>
      <c r="C20" s="12"/>
      <c r="D20" s="12"/>
      <c r="E20" s="12"/>
      <c r="F20" s="13" t="n">
        <v>3</v>
      </c>
      <c r="G20" s="14" t="n">
        <v>0</v>
      </c>
      <c r="H20" s="13" t="n">
        <f aca="false">F20*(1-G20)</f>
        <v>3</v>
      </c>
      <c r="I20" s="15" t="n">
        <v>3</v>
      </c>
      <c r="J20" s="15" t="n">
        <f aca="false">H20/1000*I20</f>
        <v>0.009</v>
      </c>
    </row>
    <row r="21" customFormat="false" ht="19.5" hidden="false" customHeight="true" outlineLevel="0" collapsed="false">
      <c r="A21" s="1"/>
      <c r="B21" s="8"/>
      <c r="C21" s="8"/>
      <c r="D21" s="8"/>
      <c r="E21" s="8"/>
      <c r="F21" s="8"/>
      <c r="G21" s="8"/>
      <c r="H21" s="8"/>
      <c r="I21" s="8"/>
      <c r="J21" s="8"/>
    </row>
    <row r="22" customFormat="false" ht="19.5" hidden="false" customHeight="true" outlineLevel="0" collapsed="false">
      <c r="A22" s="1"/>
      <c r="B22" s="12"/>
      <c r="C22" s="12"/>
      <c r="D22" s="12"/>
      <c r="E22" s="12"/>
      <c r="F22" s="12"/>
      <c r="G22" s="12"/>
      <c r="H22" s="12"/>
      <c r="I22" s="12"/>
      <c r="J22" s="12"/>
    </row>
    <row r="23" customFormat="false" ht="24" hidden="false" customHeight="true" outlineLevel="0" collapsed="false">
      <c r="A23" s="1"/>
      <c r="B23" s="16" t="s">
        <v>24</v>
      </c>
      <c r="C23" s="16"/>
      <c r="D23" s="16"/>
      <c r="E23" s="16"/>
      <c r="F23" s="16"/>
      <c r="G23" s="16"/>
      <c r="H23" s="16"/>
      <c r="I23" s="16"/>
      <c r="J23" s="17" t="n">
        <f aca="false">SUM(J13:J22)/4</f>
        <v>4.004125</v>
      </c>
    </row>
    <row r="24" customFormat="false" ht="7.5" hidden="false" customHeight="tru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customFormat="false" ht="13.5" hidden="false" customHeight="true" outlineLevel="0" collapsed="false">
      <c r="A25" s="1"/>
      <c r="B25" s="4" t="s">
        <v>25</v>
      </c>
      <c r="C25" s="4"/>
      <c r="D25" s="4"/>
      <c r="E25" s="4"/>
      <c r="F25" s="4"/>
      <c r="G25" s="4"/>
      <c r="H25" s="4"/>
      <c r="I25" s="4"/>
      <c r="J25" s="4"/>
    </row>
    <row r="26" customFormat="false" ht="21.75" hidden="false" customHeight="true" outlineLevel="0" collapsed="false">
      <c r="A26" s="1"/>
      <c r="B26" s="5" t="s">
        <v>26</v>
      </c>
      <c r="C26" s="5"/>
      <c r="D26" s="5"/>
      <c r="E26" s="5"/>
      <c r="F26" s="5"/>
      <c r="G26" s="5"/>
      <c r="H26" s="5"/>
      <c r="I26" s="5"/>
      <c r="J26" s="18" t="n">
        <f aca="false">J23</f>
        <v>4.004125</v>
      </c>
    </row>
    <row r="27" customFormat="false" ht="21.75" hidden="false" customHeight="true" outlineLevel="0" collapsed="false">
      <c r="A27" s="1"/>
      <c r="B27" s="5" t="s">
        <v>27</v>
      </c>
      <c r="C27" s="5"/>
      <c r="D27" s="5"/>
      <c r="E27" s="5"/>
      <c r="F27" s="5"/>
      <c r="G27" s="5"/>
      <c r="H27" s="5"/>
      <c r="I27" s="5"/>
      <c r="J27" s="19" t="n">
        <v>14</v>
      </c>
    </row>
    <row r="28" customFormat="false" ht="21.75" hidden="false" customHeight="true" outlineLevel="0" collapsed="false">
      <c r="A28" s="1"/>
      <c r="B28" s="5" t="s">
        <v>28</v>
      </c>
      <c r="C28" s="5"/>
      <c r="D28" s="5"/>
      <c r="E28" s="5"/>
      <c r="F28" s="5"/>
      <c r="G28" s="5"/>
      <c r="H28" s="5"/>
      <c r="I28" s="5"/>
      <c r="J28" s="20" t="n">
        <f aca="false">J26/J27</f>
        <v>0.286008928571429</v>
      </c>
    </row>
    <row r="29" customFormat="false" ht="21.75" hidden="false" customHeight="true" outlineLevel="0" collapsed="false">
      <c r="A29" s="1"/>
      <c r="B29" s="5" t="s">
        <v>29</v>
      </c>
      <c r="C29" s="5"/>
      <c r="D29" s="5"/>
      <c r="E29" s="5"/>
      <c r="F29" s="5"/>
      <c r="G29" s="5"/>
      <c r="H29" s="5"/>
      <c r="I29" s="5"/>
      <c r="J29" s="18" t="n">
        <f aca="false">J27-J26</f>
        <v>9.995875</v>
      </c>
    </row>
    <row r="30" customFormat="false" ht="21.75" hidden="false" customHeight="true" outlineLevel="0" collapsed="false">
      <c r="A30" s="1"/>
      <c r="B30" s="5" t="s">
        <v>30</v>
      </c>
      <c r="C30" s="5"/>
      <c r="D30" s="5"/>
      <c r="E30" s="5"/>
      <c r="F30" s="5"/>
      <c r="G30" s="5"/>
      <c r="H30" s="5"/>
      <c r="I30" s="5"/>
      <c r="J30" s="20" t="n">
        <f aca="false">1-J28</f>
        <v>0.713991071428571</v>
      </c>
    </row>
    <row r="31" customFormat="false" ht="7.5" hidden="false" customHeight="tru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customFormat="false" ht="13.5" hidden="false" customHeight="true" outlineLevel="0" collapsed="false">
      <c r="A32" s="1"/>
      <c r="B32" s="4" t="s">
        <v>31</v>
      </c>
      <c r="C32" s="4"/>
      <c r="D32" s="4"/>
      <c r="E32" s="4"/>
      <c r="F32" s="4"/>
      <c r="G32" s="4"/>
      <c r="H32" s="4"/>
      <c r="I32" s="4"/>
      <c r="J32" s="4"/>
    </row>
    <row r="33" customFormat="false" ht="27.75" hidden="false" customHeight="true" outlineLevel="0" collapsed="false">
      <c r="A33" s="1"/>
      <c r="B33" s="5" t="s">
        <v>32</v>
      </c>
      <c r="C33" s="5"/>
      <c r="D33" s="5"/>
      <c r="E33" s="5"/>
      <c r="F33" s="5"/>
      <c r="G33" s="5"/>
      <c r="H33" s="5"/>
      <c r="I33" s="5"/>
      <c r="J33" s="21" t="str">
        <f aca="false">IF(J28&lt;=0.3,"✅ Optimal",IF(J28&lt;=0.35,"⚠ Acceptable","🔴 À optimiser"))</f>
        <v>✅ Optimal</v>
      </c>
    </row>
    <row r="34" customFormat="false" ht="21.75" hidden="false" customHeight="true" outlineLevel="0" collapsed="false">
      <c r="A34" s="1"/>
      <c r="B34" s="5" t="s">
        <v>33</v>
      </c>
      <c r="C34" s="5"/>
      <c r="D34" s="5"/>
      <c r="E34" s="5"/>
      <c r="F34" s="5"/>
      <c r="G34" s="5"/>
      <c r="H34" s="5"/>
      <c r="I34" s="5"/>
      <c r="J34" s="22" t="n">
        <f aca="false">IF(J26&gt;0,J27/J26,"-")</f>
        <v>3.49639434333344</v>
      </c>
    </row>
    <row r="35" customFormat="false" ht="21.75" hidden="false" customHeight="true" outlineLevel="0" collapsed="false">
      <c r="A35" s="1"/>
      <c r="B35" s="5" t="s">
        <v>34</v>
      </c>
      <c r="C35" s="5"/>
      <c r="D35" s="5"/>
      <c r="E35" s="5"/>
      <c r="F35" s="5"/>
      <c r="G35" s="5"/>
      <c r="H35" s="5"/>
      <c r="I35" s="5"/>
      <c r="J35" s="23" t="n">
        <f aca="false">J26/0.3</f>
        <v>13.3470833333333</v>
      </c>
    </row>
    <row r="36" customFormat="false" ht="7.5" hidden="false" customHeight="tru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customFormat="false" ht="13.5" hidden="false" customHeight="true" outlineLevel="0" collapsed="false">
      <c r="A37" s="1"/>
      <c r="B37" s="4" t="s">
        <v>35</v>
      </c>
      <c r="C37" s="4"/>
      <c r="D37" s="4"/>
      <c r="E37" s="4"/>
      <c r="F37" s="4"/>
      <c r="G37" s="4"/>
      <c r="H37" s="4"/>
      <c r="I37" s="4"/>
      <c r="J37" s="4"/>
    </row>
    <row r="38" customFormat="false" ht="27.75" hidden="false" customHeight="true" outlineLevel="0" collapsed="false">
      <c r="A38" s="1"/>
      <c r="B38" s="24" t="s">
        <v>36</v>
      </c>
      <c r="C38" s="25" t="s">
        <v>65</v>
      </c>
      <c r="D38" s="25"/>
      <c r="E38" s="25"/>
      <c r="F38" s="25"/>
      <c r="G38" s="25"/>
      <c r="H38" s="25"/>
      <c r="I38" s="25"/>
      <c r="J38" s="25"/>
    </row>
    <row r="39" customFormat="false" ht="27.75" hidden="false" customHeight="true" outlineLevel="0" collapsed="false">
      <c r="A39" s="1"/>
      <c r="B39" s="26" t="s">
        <v>38</v>
      </c>
      <c r="C39" s="27" t="s">
        <v>66</v>
      </c>
      <c r="D39" s="27"/>
      <c r="E39" s="27"/>
      <c r="F39" s="27"/>
      <c r="G39" s="27"/>
      <c r="H39" s="27"/>
      <c r="I39" s="27"/>
      <c r="J39" s="27"/>
    </row>
    <row r="40" customFormat="false" ht="27.75" hidden="false" customHeight="true" outlineLevel="0" collapsed="false">
      <c r="A40" s="1"/>
      <c r="B40" s="24" t="s">
        <v>40</v>
      </c>
      <c r="C40" s="25" t="s">
        <v>67</v>
      </c>
      <c r="D40" s="25"/>
      <c r="E40" s="25"/>
      <c r="F40" s="25"/>
      <c r="G40" s="25"/>
      <c r="H40" s="25"/>
      <c r="I40" s="25"/>
      <c r="J40" s="25"/>
    </row>
    <row r="41" customFormat="false" ht="27.75" hidden="false" customHeight="true" outlineLevel="0" collapsed="false">
      <c r="A41" s="1"/>
      <c r="B41" s="26" t="s">
        <v>42</v>
      </c>
      <c r="C41" s="27" t="s">
        <v>68</v>
      </c>
      <c r="D41" s="27"/>
      <c r="E41" s="27"/>
      <c r="F41" s="27"/>
      <c r="G41" s="27"/>
      <c r="H41" s="27"/>
      <c r="I41" s="27"/>
      <c r="J41" s="27"/>
    </row>
    <row r="42" customFormat="false" ht="27.75" hidden="false" customHeight="true" outlineLevel="0" collapsed="false">
      <c r="A42" s="1"/>
      <c r="B42" s="24" t="s">
        <v>44</v>
      </c>
      <c r="C42" s="25" t="s">
        <v>69</v>
      </c>
      <c r="D42" s="25"/>
      <c r="E42" s="25"/>
      <c r="F42" s="25"/>
      <c r="G42" s="25"/>
      <c r="H42" s="25"/>
      <c r="I42" s="25"/>
      <c r="J42" s="25"/>
    </row>
    <row r="43" customFormat="false" ht="24" hidden="false" customHeight="true" outlineLevel="0" collapsed="false">
      <c r="A43" s="1"/>
      <c r="B43" s="28" t="s">
        <v>46</v>
      </c>
      <c r="C43" s="29"/>
      <c r="D43" s="29"/>
      <c r="E43" s="29"/>
      <c r="F43" s="29"/>
      <c r="G43" s="29"/>
      <c r="H43" s="29"/>
      <c r="I43" s="29"/>
      <c r="J43" s="29"/>
    </row>
    <row r="44" customFormat="false" ht="7.5" hidden="false" customHeight="tru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customFormat="false" ht="13.5" hidden="false" customHeight="true" outlineLevel="0" collapsed="false">
      <c r="A45" s="1"/>
      <c r="B45" s="4" t="s">
        <v>47</v>
      </c>
      <c r="C45" s="4"/>
      <c r="D45" s="4"/>
      <c r="E45" s="4"/>
      <c r="F45" s="4"/>
      <c r="G45" s="4"/>
      <c r="H45" s="4"/>
      <c r="I45" s="4"/>
      <c r="J45" s="4"/>
    </row>
    <row r="46" customFormat="false" ht="21.75" hidden="false" customHeight="true" outlineLevel="0" collapsed="false">
      <c r="A46" s="1"/>
      <c r="B46" s="5" t="s">
        <v>48</v>
      </c>
      <c r="C46" s="5"/>
      <c r="D46" s="5"/>
      <c r="E46" s="5"/>
      <c r="F46" s="25" t="s">
        <v>70</v>
      </c>
      <c r="G46" s="25"/>
      <c r="H46" s="25"/>
      <c r="I46" s="25"/>
      <c r="J46" s="25"/>
    </row>
    <row r="47" customFormat="false" ht="21.75" hidden="false" customHeight="true" outlineLevel="0" collapsed="false">
      <c r="A47" s="1"/>
      <c r="B47" s="5" t="s">
        <v>50</v>
      </c>
      <c r="C47" s="5"/>
      <c r="D47" s="5"/>
      <c r="E47" s="5"/>
      <c r="F47" s="25" t="s">
        <v>71</v>
      </c>
      <c r="G47" s="25"/>
      <c r="H47" s="25"/>
      <c r="I47" s="25"/>
      <c r="J47" s="25"/>
    </row>
    <row r="48" customFormat="false" ht="21.75" hidden="false" customHeight="true" outlineLevel="0" collapsed="false">
      <c r="A48" s="1"/>
      <c r="B48" s="5" t="s">
        <v>52</v>
      </c>
      <c r="C48" s="5"/>
      <c r="D48" s="5"/>
      <c r="E48" s="5"/>
      <c r="F48" s="25" t="s">
        <v>72</v>
      </c>
      <c r="G48" s="25"/>
      <c r="H48" s="25"/>
      <c r="I48" s="25"/>
      <c r="J48" s="25"/>
    </row>
    <row r="49" customFormat="false" ht="7.5" hidden="false" customHeight="tru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customFormat="false" ht="18" hidden="false" customHeight="true" outlineLevel="0" collapsed="false">
      <c r="A50" s="1"/>
      <c r="B50" s="30" t="s">
        <v>54</v>
      </c>
      <c r="C50" s="30"/>
      <c r="D50" s="30"/>
      <c r="E50" s="30"/>
      <c r="F50" s="30"/>
      <c r="G50" s="30"/>
      <c r="H50" s="30"/>
      <c r="I50" s="30"/>
      <c r="J50" s="30"/>
    </row>
    <row r="51" customFormat="false" ht="18" hidden="false" customHeight="true" outlineLevel="0" collapsed="false">
      <c r="A51" s="1"/>
      <c r="B51" s="31" t="s">
        <v>55</v>
      </c>
      <c r="C51" s="31"/>
      <c r="D51" s="31"/>
      <c r="E51" s="31"/>
      <c r="F51" s="31"/>
      <c r="G51" s="31"/>
      <c r="H51" s="31"/>
      <c r="I51" s="31"/>
      <c r="J51" s="3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</row>
  </sheetData>
  <mergeCells count="50">
    <mergeCell ref="B2:J2"/>
    <mergeCell ref="B3:J3"/>
    <mergeCell ref="B5:J5"/>
    <mergeCell ref="B6:E6"/>
    <mergeCell ref="F6:J6"/>
    <mergeCell ref="B7:E7"/>
    <mergeCell ref="F7:J7"/>
    <mergeCell ref="B8:E8"/>
    <mergeCell ref="F8:J8"/>
    <mergeCell ref="B9:E9"/>
    <mergeCell ref="F9:J9"/>
    <mergeCell ref="B11:J11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B23:I23"/>
    <mergeCell ref="B25:J25"/>
    <mergeCell ref="B26:I26"/>
    <mergeCell ref="B27:I27"/>
    <mergeCell ref="B28:I28"/>
    <mergeCell ref="B29:I29"/>
    <mergeCell ref="B30:I30"/>
    <mergeCell ref="B32:J32"/>
    <mergeCell ref="B33:I33"/>
    <mergeCell ref="B34:I34"/>
    <mergeCell ref="B35:I35"/>
    <mergeCell ref="B37:J37"/>
    <mergeCell ref="C38:J38"/>
    <mergeCell ref="C39:J39"/>
    <mergeCell ref="C40:J40"/>
    <mergeCell ref="C41:J41"/>
    <mergeCell ref="C42:J42"/>
    <mergeCell ref="C43:J43"/>
    <mergeCell ref="B45:J45"/>
    <mergeCell ref="B46:E46"/>
    <mergeCell ref="F46:J46"/>
    <mergeCell ref="B47:E47"/>
    <mergeCell ref="F47:J47"/>
    <mergeCell ref="B48:E48"/>
    <mergeCell ref="F48:J48"/>
    <mergeCell ref="B50:J50"/>
    <mergeCell ref="B51:J5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E704F"/>
    <pageSetUpPr fitToPage="false"/>
  </sheetPr>
  <dimension ref="A1:J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.51"/>
    <col collapsed="false" customWidth="true" hidden="false" outlineLevel="0" max="2" min="2" style="0" width="28"/>
    <col collapsed="false" customWidth="true" hidden="false" outlineLevel="0" max="5" min="3" style="0" width="8"/>
    <col collapsed="false" customWidth="true" hidden="false" outlineLevel="0" max="8" min="6" style="0" width="10"/>
    <col collapsed="false" customWidth="true" hidden="false" outlineLevel="0" max="10" min="9" style="0" width="11"/>
  </cols>
  <sheetData>
    <row r="1" customFormat="false" ht="7.5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</row>
    <row r="2" customFormat="false" ht="36" hidden="false" customHeight="true" outlineLevel="0" collapsed="false">
      <c r="A2" s="1"/>
      <c r="B2" s="2" t="s">
        <v>0</v>
      </c>
      <c r="C2" s="2"/>
      <c r="D2" s="2"/>
      <c r="E2" s="2"/>
      <c r="F2" s="2"/>
      <c r="G2" s="2"/>
      <c r="H2" s="2"/>
      <c r="I2" s="2"/>
      <c r="J2" s="2"/>
    </row>
    <row r="3" customFormat="false" ht="18" hidden="false" customHeight="true" outlineLevel="0" collapsed="false">
      <c r="A3" s="1"/>
      <c r="B3" s="3" t="s">
        <v>1</v>
      </c>
      <c r="C3" s="3"/>
      <c r="D3" s="3"/>
      <c r="E3" s="3"/>
      <c r="F3" s="3"/>
      <c r="G3" s="3"/>
      <c r="H3" s="3"/>
      <c r="I3" s="3"/>
      <c r="J3" s="3"/>
    </row>
    <row r="4" customFormat="false" ht="7.5" hidden="false" customHeight="tru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</row>
    <row r="5" customFormat="false" ht="13.5" hidden="false" customHeight="true" outlineLevel="0" collapsed="false">
      <c r="A5" s="1"/>
      <c r="B5" s="4" t="s">
        <v>2</v>
      </c>
      <c r="C5" s="4"/>
      <c r="D5" s="4"/>
      <c r="E5" s="4"/>
      <c r="F5" s="4"/>
      <c r="G5" s="4"/>
      <c r="H5" s="4"/>
      <c r="I5" s="4"/>
      <c r="J5" s="4"/>
    </row>
    <row r="6" customFormat="false" ht="21.75" hidden="false" customHeight="true" outlineLevel="0" collapsed="false">
      <c r="A6" s="1"/>
      <c r="B6" s="5" t="s">
        <v>3</v>
      </c>
      <c r="C6" s="5"/>
      <c r="D6" s="5"/>
      <c r="E6" s="5"/>
      <c r="F6" s="6" t="s">
        <v>73</v>
      </c>
      <c r="G6" s="6"/>
      <c r="H6" s="6"/>
      <c r="I6" s="6"/>
      <c r="J6" s="6"/>
    </row>
    <row r="7" customFormat="false" ht="21.75" hidden="false" customHeight="true" outlineLevel="0" collapsed="false">
      <c r="A7" s="1"/>
      <c r="B7" s="5" t="s">
        <v>5</v>
      </c>
      <c r="C7" s="5"/>
      <c r="D7" s="5"/>
      <c r="E7" s="5"/>
      <c r="F7" s="6" t="s">
        <v>74</v>
      </c>
      <c r="G7" s="6"/>
      <c r="H7" s="6"/>
      <c r="I7" s="6"/>
      <c r="J7" s="6"/>
    </row>
    <row r="8" customFormat="false" ht="21.75" hidden="false" customHeight="true" outlineLevel="0" collapsed="false">
      <c r="A8" s="1"/>
      <c r="B8" s="5" t="s">
        <v>7</v>
      </c>
      <c r="C8" s="5"/>
      <c r="D8" s="5"/>
      <c r="E8" s="5"/>
      <c r="F8" s="6" t="n">
        <v>4</v>
      </c>
      <c r="G8" s="6"/>
      <c r="H8" s="6"/>
      <c r="I8" s="6"/>
      <c r="J8" s="6"/>
    </row>
    <row r="9" customFormat="false" ht="21.75" hidden="false" customHeight="true" outlineLevel="0" collapsed="false">
      <c r="A9" s="1"/>
      <c r="B9" s="5" t="s">
        <v>8</v>
      </c>
      <c r="C9" s="5"/>
      <c r="D9" s="5"/>
      <c r="E9" s="5"/>
      <c r="F9" s="6" t="s">
        <v>9</v>
      </c>
      <c r="G9" s="6"/>
      <c r="H9" s="6"/>
      <c r="I9" s="6"/>
      <c r="J9" s="6"/>
    </row>
    <row r="10" customFormat="false" ht="7.5" hidden="false" customHeight="tru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customFormat="false" ht="13.5" hidden="false" customHeight="true" outlineLevel="0" collapsed="false">
      <c r="A11" s="1"/>
      <c r="B11" s="4" t="s">
        <v>10</v>
      </c>
      <c r="C11" s="4"/>
      <c r="D11" s="4"/>
      <c r="E11" s="4"/>
      <c r="F11" s="4"/>
      <c r="G11" s="4"/>
      <c r="H11" s="4"/>
      <c r="I11" s="4"/>
      <c r="J11" s="4"/>
    </row>
    <row r="12" customFormat="false" ht="21.75" hidden="false" customHeight="true" outlineLevel="0" collapsed="false">
      <c r="A12" s="1"/>
      <c r="B12" s="7" t="s">
        <v>11</v>
      </c>
      <c r="C12" s="7"/>
      <c r="D12" s="7"/>
      <c r="E12" s="7"/>
      <c r="F12" s="7" t="s">
        <v>12</v>
      </c>
      <c r="G12" s="7" t="s">
        <v>13</v>
      </c>
      <c r="H12" s="7" t="s">
        <v>14</v>
      </c>
      <c r="I12" s="7" t="s">
        <v>15</v>
      </c>
      <c r="J12" s="7" t="s">
        <v>16</v>
      </c>
    </row>
    <row r="13" customFormat="false" ht="19.5" hidden="false" customHeight="true" outlineLevel="0" collapsed="false">
      <c r="A13" s="1"/>
      <c r="B13" s="8" t="s">
        <v>75</v>
      </c>
      <c r="C13" s="8"/>
      <c r="D13" s="8"/>
      <c r="E13" s="8"/>
      <c r="F13" s="9" t="n">
        <v>800</v>
      </c>
      <c r="G13" s="10" t="n">
        <v>0.1</v>
      </c>
      <c r="H13" s="9" t="n">
        <f aca="false">F13*(1-G13)</f>
        <v>720</v>
      </c>
      <c r="I13" s="11" t="n">
        <v>18</v>
      </c>
      <c r="J13" s="11" t="n">
        <f aca="false">H13/1000*I13</f>
        <v>12.96</v>
      </c>
    </row>
    <row r="14" customFormat="false" ht="19.5" hidden="false" customHeight="true" outlineLevel="0" collapsed="false">
      <c r="A14" s="1"/>
      <c r="B14" s="12" t="s">
        <v>76</v>
      </c>
      <c r="C14" s="12"/>
      <c r="D14" s="12"/>
      <c r="E14" s="12"/>
      <c r="F14" s="13" t="n">
        <v>200</v>
      </c>
      <c r="G14" s="14" t="n">
        <v>0</v>
      </c>
      <c r="H14" s="13" t="n">
        <f aca="false">F14*(1-G14)</f>
        <v>200</v>
      </c>
      <c r="I14" s="15" t="n">
        <v>8</v>
      </c>
      <c r="J14" s="15" t="n">
        <f aca="false">H14/1000*I14</f>
        <v>1.6</v>
      </c>
    </row>
    <row r="15" customFormat="false" ht="19.5" hidden="false" customHeight="true" outlineLevel="0" collapsed="false">
      <c r="A15" s="1"/>
      <c r="B15" s="8" t="s">
        <v>77</v>
      </c>
      <c r="C15" s="8"/>
      <c r="D15" s="8"/>
      <c r="E15" s="8"/>
      <c r="F15" s="9" t="n">
        <v>200</v>
      </c>
      <c r="G15" s="10" t="n">
        <v>0</v>
      </c>
      <c r="H15" s="9" t="n">
        <f aca="false">F15*(1-G15)</f>
        <v>200</v>
      </c>
      <c r="I15" s="11" t="n">
        <v>6</v>
      </c>
      <c r="J15" s="11" t="n">
        <f aca="false">H15/1000*I15</f>
        <v>1.2</v>
      </c>
    </row>
    <row r="16" customFormat="false" ht="19.5" hidden="false" customHeight="true" outlineLevel="0" collapsed="false">
      <c r="A16" s="1"/>
      <c r="B16" s="12" t="s">
        <v>78</v>
      </c>
      <c r="C16" s="12"/>
      <c r="D16" s="12"/>
      <c r="E16" s="12"/>
      <c r="F16" s="13" t="n">
        <v>100</v>
      </c>
      <c r="G16" s="14" t="n">
        <v>0</v>
      </c>
      <c r="H16" s="13" t="n">
        <f aca="false">F16*(1-G16)</f>
        <v>100</v>
      </c>
      <c r="I16" s="15" t="n">
        <v>3.5</v>
      </c>
      <c r="J16" s="15" t="n">
        <f aca="false">H16/1000*I16</f>
        <v>0.35</v>
      </c>
    </row>
    <row r="17" customFormat="false" ht="19.5" hidden="false" customHeight="true" outlineLevel="0" collapsed="false">
      <c r="A17" s="1"/>
      <c r="B17" s="8" t="s">
        <v>60</v>
      </c>
      <c r="C17" s="8"/>
      <c r="D17" s="8"/>
      <c r="E17" s="8"/>
      <c r="F17" s="9" t="n">
        <v>60</v>
      </c>
      <c r="G17" s="10" t="n">
        <v>0.15</v>
      </c>
      <c r="H17" s="9" t="n">
        <f aca="false">F17*(1-G17)</f>
        <v>51</v>
      </c>
      <c r="I17" s="11" t="n">
        <v>2</v>
      </c>
      <c r="J17" s="11" t="n">
        <f aca="false">H17/1000*I17</f>
        <v>0.102</v>
      </c>
    </row>
    <row r="18" customFormat="false" ht="19.5" hidden="false" customHeight="true" outlineLevel="0" collapsed="false">
      <c r="A18" s="1"/>
      <c r="B18" s="12" t="s">
        <v>79</v>
      </c>
      <c r="C18" s="12"/>
      <c r="D18" s="12"/>
      <c r="E18" s="12"/>
      <c r="F18" s="13" t="n">
        <v>40</v>
      </c>
      <c r="G18" s="14" t="n">
        <v>0</v>
      </c>
      <c r="H18" s="13" t="n">
        <f aca="false">F18*(1-G18)</f>
        <v>40</v>
      </c>
      <c r="I18" s="15" t="n">
        <v>12</v>
      </c>
      <c r="J18" s="15" t="n">
        <f aca="false">H18/1000*I18</f>
        <v>0.48</v>
      </c>
    </row>
    <row r="19" customFormat="false" ht="19.5" hidden="false" customHeight="true" outlineLevel="0" collapsed="false">
      <c r="A19" s="1"/>
      <c r="B19" s="8" t="s">
        <v>64</v>
      </c>
      <c r="C19" s="8"/>
      <c r="D19" s="8"/>
      <c r="E19" s="8"/>
      <c r="F19" s="9" t="n">
        <v>5</v>
      </c>
      <c r="G19" s="10" t="n">
        <v>0</v>
      </c>
      <c r="H19" s="9" t="n">
        <f aca="false">F19*(1-G19)</f>
        <v>5</v>
      </c>
      <c r="I19" s="11" t="n">
        <v>3</v>
      </c>
      <c r="J19" s="11" t="n">
        <f aca="false">H19/1000*I19</f>
        <v>0.015</v>
      </c>
    </row>
    <row r="20" customFormat="false" ht="19.5" hidden="false" customHeight="true" outlineLevel="0" collapsed="false">
      <c r="A20" s="1"/>
      <c r="B20" s="12"/>
      <c r="C20" s="12"/>
      <c r="D20" s="12"/>
      <c r="E20" s="12"/>
      <c r="F20" s="12"/>
      <c r="G20" s="12"/>
      <c r="H20" s="12"/>
      <c r="I20" s="12"/>
      <c r="J20" s="12"/>
    </row>
    <row r="21" customFormat="false" ht="19.5" hidden="false" customHeight="true" outlineLevel="0" collapsed="false">
      <c r="A21" s="1"/>
      <c r="B21" s="8"/>
      <c r="C21" s="8"/>
      <c r="D21" s="8"/>
      <c r="E21" s="8"/>
      <c r="F21" s="8"/>
      <c r="G21" s="8"/>
      <c r="H21" s="8"/>
      <c r="I21" s="8"/>
      <c r="J21" s="8"/>
    </row>
    <row r="22" customFormat="false" ht="19.5" hidden="false" customHeight="true" outlineLevel="0" collapsed="false">
      <c r="A22" s="1"/>
      <c r="B22" s="12"/>
      <c r="C22" s="12"/>
      <c r="D22" s="12"/>
      <c r="E22" s="12"/>
      <c r="F22" s="12"/>
      <c r="G22" s="12"/>
      <c r="H22" s="12"/>
      <c r="I22" s="12"/>
      <c r="J22" s="12"/>
    </row>
    <row r="23" customFormat="false" ht="24" hidden="false" customHeight="true" outlineLevel="0" collapsed="false">
      <c r="A23" s="1"/>
      <c r="B23" s="16" t="s">
        <v>24</v>
      </c>
      <c r="C23" s="16"/>
      <c r="D23" s="16"/>
      <c r="E23" s="16"/>
      <c r="F23" s="16"/>
      <c r="G23" s="16"/>
      <c r="H23" s="16"/>
      <c r="I23" s="16"/>
      <c r="J23" s="17" t="n">
        <f aca="false">SUM(J13:J22)/4</f>
        <v>4.17675</v>
      </c>
    </row>
    <row r="24" customFormat="false" ht="7.5" hidden="false" customHeight="tru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customFormat="false" ht="13.5" hidden="false" customHeight="true" outlineLevel="0" collapsed="false">
      <c r="A25" s="1"/>
      <c r="B25" s="4" t="s">
        <v>25</v>
      </c>
      <c r="C25" s="4"/>
      <c r="D25" s="4"/>
      <c r="E25" s="4"/>
      <c r="F25" s="4"/>
      <c r="G25" s="4"/>
      <c r="H25" s="4"/>
      <c r="I25" s="4"/>
      <c r="J25" s="4"/>
    </row>
    <row r="26" customFormat="false" ht="21.75" hidden="false" customHeight="true" outlineLevel="0" collapsed="false">
      <c r="A26" s="1"/>
      <c r="B26" s="5" t="s">
        <v>26</v>
      </c>
      <c r="C26" s="5"/>
      <c r="D26" s="5"/>
      <c r="E26" s="5"/>
      <c r="F26" s="5"/>
      <c r="G26" s="5"/>
      <c r="H26" s="5"/>
      <c r="I26" s="5"/>
      <c r="J26" s="18" t="n">
        <f aca="false">J23</f>
        <v>4.17675</v>
      </c>
    </row>
    <row r="27" customFormat="false" ht="21.75" hidden="false" customHeight="true" outlineLevel="0" collapsed="false">
      <c r="A27" s="1"/>
      <c r="B27" s="5" t="s">
        <v>27</v>
      </c>
      <c r="C27" s="5"/>
      <c r="D27" s="5"/>
      <c r="E27" s="5"/>
      <c r="F27" s="5"/>
      <c r="G27" s="5"/>
      <c r="H27" s="5"/>
      <c r="I27" s="5"/>
      <c r="J27" s="19" t="n">
        <v>24</v>
      </c>
    </row>
    <row r="28" customFormat="false" ht="21.75" hidden="false" customHeight="true" outlineLevel="0" collapsed="false">
      <c r="A28" s="1"/>
      <c r="B28" s="5" t="s">
        <v>28</v>
      </c>
      <c r="C28" s="5"/>
      <c r="D28" s="5"/>
      <c r="E28" s="5"/>
      <c r="F28" s="5"/>
      <c r="G28" s="5"/>
      <c r="H28" s="5"/>
      <c r="I28" s="5"/>
      <c r="J28" s="20" t="n">
        <f aca="false">J26/J27</f>
        <v>0.17403125</v>
      </c>
    </row>
    <row r="29" customFormat="false" ht="21.75" hidden="false" customHeight="true" outlineLevel="0" collapsed="false">
      <c r="A29" s="1"/>
      <c r="B29" s="5" t="s">
        <v>29</v>
      </c>
      <c r="C29" s="5"/>
      <c r="D29" s="5"/>
      <c r="E29" s="5"/>
      <c r="F29" s="5"/>
      <c r="G29" s="5"/>
      <c r="H29" s="5"/>
      <c r="I29" s="5"/>
      <c r="J29" s="18" t="n">
        <f aca="false">J27-J26</f>
        <v>19.82325</v>
      </c>
    </row>
    <row r="30" customFormat="false" ht="21.75" hidden="false" customHeight="true" outlineLevel="0" collapsed="false">
      <c r="A30" s="1"/>
      <c r="B30" s="5" t="s">
        <v>30</v>
      </c>
      <c r="C30" s="5"/>
      <c r="D30" s="5"/>
      <c r="E30" s="5"/>
      <c r="F30" s="5"/>
      <c r="G30" s="5"/>
      <c r="H30" s="5"/>
      <c r="I30" s="5"/>
      <c r="J30" s="20" t="n">
        <f aca="false">1-J28</f>
        <v>0.82596875</v>
      </c>
    </row>
    <row r="31" customFormat="false" ht="7.5" hidden="false" customHeight="tru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customFormat="false" ht="13.5" hidden="false" customHeight="true" outlineLevel="0" collapsed="false">
      <c r="A32" s="1"/>
      <c r="B32" s="4" t="s">
        <v>31</v>
      </c>
      <c r="C32" s="4"/>
      <c r="D32" s="4"/>
      <c r="E32" s="4"/>
      <c r="F32" s="4"/>
      <c r="G32" s="4"/>
      <c r="H32" s="4"/>
      <c r="I32" s="4"/>
      <c r="J32" s="4"/>
    </row>
    <row r="33" customFormat="false" ht="27.75" hidden="false" customHeight="true" outlineLevel="0" collapsed="false">
      <c r="A33" s="1"/>
      <c r="B33" s="5" t="s">
        <v>32</v>
      </c>
      <c r="C33" s="5"/>
      <c r="D33" s="5"/>
      <c r="E33" s="5"/>
      <c r="F33" s="5"/>
      <c r="G33" s="5"/>
      <c r="H33" s="5"/>
      <c r="I33" s="5"/>
      <c r="J33" s="21" t="str">
        <f aca="false">IF(J28&lt;=0.3,"✅ Optimal",IF(J28&lt;=0.35,"⚠ Acceptable","🔴 À optimiser"))</f>
        <v>✅ Optimal</v>
      </c>
    </row>
    <row r="34" customFormat="false" ht="21.75" hidden="false" customHeight="true" outlineLevel="0" collapsed="false">
      <c r="A34" s="1"/>
      <c r="B34" s="5" t="s">
        <v>33</v>
      </c>
      <c r="C34" s="5"/>
      <c r="D34" s="5"/>
      <c r="E34" s="5"/>
      <c r="F34" s="5"/>
      <c r="G34" s="5"/>
      <c r="H34" s="5"/>
      <c r="I34" s="5"/>
      <c r="J34" s="22" t="n">
        <f aca="false">IF(J26&gt;0,J27/J26,"-")</f>
        <v>5.74609445142755</v>
      </c>
    </row>
    <row r="35" customFormat="false" ht="21.75" hidden="false" customHeight="true" outlineLevel="0" collapsed="false">
      <c r="A35" s="1"/>
      <c r="B35" s="5" t="s">
        <v>34</v>
      </c>
      <c r="C35" s="5"/>
      <c r="D35" s="5"/>
      <c r="E35" s="5"/>
      <c r="F35" s="5"/>
      <c r="G35" s="5"/>
      <c r="H35" s="5"/>
      <c r="I35" s="5"/>
      <c r="J35" s="23" t="n">
        <f aca="false">J26/0.3</f>
        <v>13.9225</v>
      </c>
    </row>
    <row r="36" customFormat="false" ht="7.5" hidden="false" customHeight="tru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customFormat="false" ht="13.5" hidden="false" customHeight="true" outlineLevel="0" collapsed="false">
      <c r="A37" s="1"/>
      <c r="B37" s="4" t="s">
        <v>35</v>
      </c>
      <c r="C37" s="4"/>
      <c r="D37" s="4"/>
      <c r="E37" s="4"/>
      <c r="F37" s="4"/>
      <c r="G37" s="4"/>
      <c r="H37" s="4"/>
      <c r="I37" s="4"/>
      <c r="J37" s="4"/>
    </row>
    <row r="38" customFormat="false" ht="27.75" hidden="false" customHeight="true" outlineLevel="0" collapsed="false">
      <c r="A38" s="1"/>
      <c r="B38" s="24" t="s">
        <v>36</v>
      </c>
      <c r="C38" s="25" t="s">
        <v>80</v>
      </c>
      <c r="D38" s="25"/>
      <c r="E38" s="25"/>
      <c r="F38" s="25"/>
      <c r="G38" s="25"/>
      <c r="H38" s="25"/>
      <c r="I38" s="25"/>
      <c r="J38" s="25"/>
    </row>
    <row r="39" customFormat="false" ht="27.75" hidden="false" customHeight="true" outlineLevel="0" collapsed="false">
      <c r="A39" s="1"/>
      <c r="B39" s="26" t="s">
        <v>38</v>
      </c>
      <c r="C39" s="27" t="s">
        <v>81</v>
      </c>
      <c r="D39" s="27"/>
      <c r="E39" s="27"/>
      <c r="F39" s="27"/>
      <c r="G39" s="27"/>
      <c r="H39" s="27"/>
      <c r="I39" s="27"/>
      <c r="J39" s="27"/>
    </row>
    <row r="40" customFormat="false" ht="27.75" hidden="false" customHeight="true" outlineLevel="0" collapsed="false">
      <c r="A40" s="1"/>
      <c r="B40" s="24" t="s">
        <v>40</v>
      </c>
      <c r="C40" s="25" t="s">
        <v>82</v>
      </c>
      <c r="D40" s="25"/>
      <c r="E40" s="25"/>
      <c r="F40" s="25"/>
      <c r="G40" s="25"/>
      <c r="H40" s="25"/>
      <c r="I40" s="25"/>
      <c r="J40" s="25"/>
    </row>
    <row r="41" customFormat="false" ht="27.75" hidden="false" customHeight="true" outlineLevel="0" collapsed="false">
      <c r="A41" s="1"/>
      <c r="B41" s="26" t="s">
        <v>42</v>
      </c>
      <c r="C41" s="27" t="s">
        <v>83</v>
      </c>
      <c r="D41" s="27"/>
      <c r="E41" s="27"/>
      <c r="F41" s="27"/>
      <c r="G41" s="27"/>
      <c r="H41" s="27"/>
      <c r="I41" s="27"/>
      <c r="J41" s="27"/>
    </row>
    <row r="42" customFormat="false" ht="27.75" hidden="false" customHeight="true" outlineLevel="0" collapsed="false">
      <c r="A42" s="1"/>
      <c r="B42" s="24" t="s">
        <v>44</v>
      </c>
      <c r="C42" s="25" t="s">
        <v>84</v>
      </c>
      <c r="D42" s="25"/>
      <c r="E42" s="25"/>
      <c r="F42" s="25"/>
      <c r="G42" s="25"/>
      <c r="H42" s="25"/>
      <c r="I42" s="25"/>
      <c r="J42" s="25"/>
    </row>
    <row r="43" customFormat="false" ht="24" hidden="false" customHeight="true" outlineLevel="0" collapsed="false">
      <c r="A43" s="1"/>
      <c r="B43" s="28" t="s">
        <v>46</v>
      </c>
      <c r="C43" s="29"/>
      <c r="D43" s="29"/>
      <c r="E43" s="29"/>
      <c r="F43" s="29"/>
      <c r="G43" s="29"/>
      <c r="H43" s="29"/>
      <c r="I43" s="29"/>
      <c r="J43" s="29"/>
    </row>
    <row r="44" customFormat="false" ht="7.5" hidden="false" customHeight="tru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customFormat="false" ht="13.5" hidden="false" customHeight="true" outlineLevel="0" collapsed="false">
      <c r="A45" s="1"/>
      <c r="B45" s="4" t="s">
        <v>47</v>
      </c>
      <c r="C45" s="4"/>
      <c r="D45" s="4"/>
      <c r="E45" s="4"/>
      <c r="F45" s="4"/>
      <c r="G45" s="4"/>
      <c r="H45" s="4"/>
      <c r="I45" s="4"/>
      <c r="J45" s="4"/>
    </row>
    <row r="46" customFormat="false" ht="21.75" hidden="false" customHeight="true" outlineLevel="0" collapsed="false">
      <c r="A46" s="1"/>
      <c r="B46" s="5" t="s">
        <v>48</v>
      </c>
      <c r="C46" s="5"/>
      <c r="D46" s="5"/>
      <c r="E46" s="5"/>
      <c r="F46" s="25" t="s">
        <v>85</v>
      </c>
      <c r="G46" s="25"/>
      <c r="H46" s="25"/>
      <c r="I46" s="25"/>
      <c r="J46" s="25"/>
    </row>
    <row r="47" customFormat="false" ht="21.75" hidden="false" customHeight="true" outlineLevel="0" collapsed="false">
      <c r="A47" s="1"/>
      <c r="B47" s="5" t="s">
        <v>50</v>
      </c>
      <c r="C47" s="5"/>
      <c r="D47" s="5"/>
      <c r="E47" s="5"/>
      <c r="F47" s="25" t="s">
        <v>86</v>
      </c>
      <c r="G47" s="25"/>
      <c r="H47" s="25"/>
      <c r="I47" s="25"/>
      <c r="J47" s="25"/>
    </row>
    <row r="48" customFormat="false" ht="21.75" hidden="false" customHeight="true" outlineLevel="0" collapsed="false">
      <c r="A48" s="1"/>
      <c r="B48" s="5" t="s">
        <v>52</v>
      </c>
      <c r="C48" s="5"/>
      <c r="D48" s="5"/>
      <c r="E48" s="5"/>
      <c r="F48" s="25" t="s">
        <v>87</v>
      </c>
      <c r="G48" s="25"/>
      <c r="H48" s="25"/>
      <c r="I48" s="25"/>
      <c r="J48" s="25"/>
    </row>
    <row r="49" customFormat="false" ht="7.5" hidden="false" customHeight="tru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customFormat="false" ht="18" hidden="false" customHeight="true" outlineLevel="0" collapsed="false">
      <c r="A50" s="1"/>
      <c r="B50" s="30" t="s">
        <v>54</v>
      </c>
      <c r="C50" s="30"/>
      <c r="D50" s="30"/>
      <c r="E50" s="30"/>
      <c r="F50" s="30"/>
      <c r="G50" s="30"/>
      <c r="H50" s="30"/>
      <c r="I50" s="30"/>
      <c r="J50" s="30"/>
    </row>
    <row r="51" customFormat="false" ht="18" hidden="false" customHeight="true" outlineLevel="0" collapsed="false">
      <c r="A51" s="1"/>
      <c r="B51" s="31" t="s">
        <v>55</v>
      </c>
      <c r="C51" s="31"/>
      <c r="D51" s="31"/>
      <c r="E51" s="31"/>
      <c r="F51" s="31"/>
      <c r="G51" s="31"/>
      <c r="H51" s="31"/>
      <c r="I51" s="31"/>
      <c r="J51" s="3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</row>
  </sheetData>
  <mergeCells count="50">
    <mergeCell ref="B2:J2"/>
    <mergeCell ref="B3:J3"/>
    <mergeCell ref="B5:J5"/>
    <mergeCell ref="B6:E6"/>
    <mergeCell ref="F6:J6"/>
    <mergeCell ref="B7:E7"/>
    <mergeCell ref="F7:J7"/>
    <mergeCell ref="B8:E8"/>
    <mergeCell ref="F8:J8"/>
    <mergeCell ref="B9:E9"/>
    <mergeCell ref="F9:J9"/>
    <mergeCell ref="B11:J11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B23:I23"/>
    <mergeCell ref="B25:J25"/>
    <mergeCell ref="B26:I26"/>
    <mergeCell ref="B27:I27"/>
    <mergeCell ref="B28:I28"/>
    <mergeCell ref="B29:I29"/>
    <mergeCell ref="B30:I30"/>
    <mergeCell ref="B32:J32"/>
    <mergeCell ref="B33:I33"/>
    <mergeCell ref="B34:I34"/>
    <mergeCell ref="B35:I35"/>
    <mergeCell ref="B37:J37"/>
    <mergeCell ref="C38:J38"/>
    <mergeCell ref="C39:J39"/>
    <mergeCell ref="C40:J40"/>
    <mergeCell ref="C41:J41"/>
    <mergeCell ref="C42:J42"/>
    <mergeCell ref="C43:J43"/>
    <mergeCell ref="B45:J45"/>
    <mergeCell ref="B46:E46"/>
    <mergeCell ref="F46:J46"/>
    <mergeCell ref="B47:E47"/>
    <mergeCell ref="F47:J47"/>
    <mergeCell ref="B48:E48"/>
    <mergeCell ref="F48:J48"/>
    <mergeCell ref="B50:J50"/>
    <mergeCell ref="B51:J5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E704F"/>
    <pageSetUpPr fitToPage="false"/>
  </sheetPr>
  <dimension ref="A1:J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.51"/>
    <col collapsed="false" customWidth="true" hidden="false" outlineLevel="0" max="2" min="2" style="0" width="28"/>
    <col collapsed="false" customWidth="true" hidden="false" outlineLevel="0" max="5" min="3" style="0" width="8"/>
    <col collapsed="false" customWidth="true" hidden="false" outlineLevel="0" max="8" min="6" style="0" width="10"/>
    <col collapsed="false" customWidth="true" hidden="false" outlineLevel="0" max="10" min="9" style="0" width="11"/>
  </cols>
  <sheetData>
    <row r="1" customFormat="false" ht="7.5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</row>
    <row r="2" customFormat="false" ht="36" hidden="false" customHeight="true" outlineLevel="0" collapsed="false">
      <c r="A2" s="1"/>
      <c r="B2" s="2" t="s">
        <v>0</v>
      </c>
      <c r="C2" s="2"/>
      <c r="D2" s="2"/>
      <c r="E2" s="2"/>
      <c r="F2" s="2"/>
      <c r="G2" s="2"/>
      <c r="H2" s="2"/>
      <c r="I2" s="2"/>
      <c r="J2" s="2"/>
    </row>
    <row r="3" customFormat="false" ht="18" hidden="false" customHeight="true" outlineLevel="0" collapsed="false">
      <c r="A3" s="1"/>
      <c r="B3" s="3" t="s">
        <v>1</v>
      </c>
      <c r="C3" s="3"/>
      <c r="D3" s="3"/>
      <c r="E3" s="3"/>
      <c r="F3" s="3"/>
      <c r="G3" s="3"/>
      <c r="H3" s="3"/>
      <c r="I3" s="3"/>
      <c r="J3" s="3"/>
    </row>
    <row r="4" customFormat="false" ht="7.5" hidden="false" customHeight="tru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</row>
    <row r="5" customFormat="false" ht="13.5" hidden="false" customHeight="true" outlineLevel="0" collapsed="false">
      <c r="A5" s="1"/>
      <c r="B5" s="4" t="s">
        <v>2</v>
      </c>
      <c r="C5" s="4"/>
      <c r="D5" s="4"/>
      <c r="E5" s="4"/>
      <c r="F5" s="4"/>
      <c r="G5" s="4"/>
      <c r="H5" s="4"/>
      <c r="I5" s="4"/>
      <c r="J5" s="4"/>
    </row>
    <row r="6" customFormat="false" ht="21.75" hidden="false" customHeight="true" outlineLevel="0" collapsed="false">
      <c r="A6" s="1"/>
      <c r="B6" s="5" t="s">
        <v>3</v>
      </c>
      <c r="C6" s="5"/>
      <c r="D6" s="5"/>
      <c r="E6" s="5"/>
      <c r="F6" s="6" t="s">
        <v>88</v>
      </c>
      <c r="G6" s="6"/>
      <c r="H6" s="6"/>
      <c r="I6" s="6"/>
      <c r="J6" s="6"/>
    </row>
    <row r="7" customFormat="false" ht="21.75" hidden="false" customHeight="true" outlineLevel="0" collapsed="false">
      <c r="A7" s="1"/>
      <c r="B7" s="5" t="s">
        <v>5</v>
      </c>
      <c r="C7" s="5"/>
      <c r="D7" s="5"/>
      <c r="E7" s="5"/>
      <c r="F7" s="6" t="s">
        <v>74</v>
      </c>
      <c r="G7" s="6"/>
      <c r="H7" s="6"/>
      <c r="I7" s="6"/>
      <c r="J7" s="6"/>
    </row>
    <row r="8" customFormat="false" ht="21.75" hidden="false" customHeight="true" outlineLevel="0" collapsed="false">
      <c r="A8" s="1"/>
      <c r="B8" s="5" t="s">
        <v>7</v>
      </c>
      <c r="C8" s="5"/>
      <c r="D8" s="5"/>
      <c r="E8" s="5"/>
      <c r="F8" s="6" t="n">
        <v>4</v>
      </c>
      <c r="G8" s="6"/>
      <c r="H8" s="6"/>
      <c r="I8" s="6"/>
      <c r="J8" s="6"/>
    </row>
    <row r="9" customFormat="false" ht="21.75" hidden="false" customHeight="true" outlineLevel="0" collapsed="false">
      <c r="A9" s="1"/>
      <c r="B9" s="5" t="s">
        <v>8</v>
      </c>
      <c r="C9" s="5"/>
      <c r="D9" s="5"/>
      <c r="E9" s="5"/>
      <c r="F9" s="6" t="s">
        <v>9</v>
      </c>
      <c r="G9" s="6"/>
      <c r="H9" s="6"/>
      <c r="I9" s="6"/>
      <c r="J9" s="6"/>
    </row>
    <row r="10" customFormat="false" ht="7.5" hidden="false" customHeight="tru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customFormat="false" ht="13.5" hidden="false" customHeight="true" outlineLevel="0" collapsed="false">
      <c r="A11" s="1"/>
      <c r="B11" s="4" t="s">
        <v>10</v>
      </c>
      <c r="C11" s="4"/>
      <c r="D11" s="4"/>
      <c r="E11" s="4"/>
      <c r="F11" s="4"/>
      <c r="G11" s="4"/>
      <c r="H11" s="4"/>
      <c r="I11" s="4"/>
      <c r="J11" s="4"/>
    </row>
    <row r="12" customFormat="false" ht="21.75" hidden="false" customHeight="true" outlineLevel="0" collapsed="false">
      <c r="A12" s="1"/>
      <c r="B12" s="7" t="s">
        <v>11</v>
      </c>
      <c r="C12" s="7"/>
      <c r="D12" s="7"/>
      <c r="E12" s="7"/>
      <c r="F12" s="7" t="s">
        <v>12</v>
      </c>
      <c r="G12" s="7" t="s">
        <v>13</v>
      </c>
      <c r="H12" s="7" t="s">
        <v>14</v>
      </c>
      <c r="I12" s="7" t="s">
        <v>15</v>
      </c>
      <c r="J12" s="7" t="s">
        <v>16</v>
      </c>
    </row>
    <row r="13" customFormat="false" ht="19.5" hidden="false" customHeight="true" outlineLevel="0" collapsed="false">
      <c r="A13" s="1"/>
      <c r="B13" s="8" t="s">
        <v>89</v>
      </c>
      <c r="C13" s="8"/>
      <c r="D13" s="8"/>
      <c r="E13" s="8"/>
      <c r="F13" s="9" t="n">
        <v>600</v>
      </c>
      <c r="G13" s="10" t="n">
        <v>0.05</v>
      </c>
      <c r="H13" s="9" t="n">
        <f aca="false">F13*(1-G13)</f>
        <v>570</v>
      </c>
      <c r="I13" s="11" t="n">
        <v>22</v>
      </c>
      <c r="J13" s="11" t="n">
        <f aca="false">H13/1000*I13</f>
        <v>12.54</v>
      </c>
    </row>
    <row r="14" customFormat="false" ht="19.5" hidden="false" customHeight="true" outlineLevel="0" collapsed="false">
      <c r="A14" s="1"/>
      <c r="B14" s="12" t="s">
        <v>90</v>
      </c>
      <c r="C14" s="12"/>
      <c r="D14" s="12"/>
      <c r="E14" s="12"/>
      <c r="F14" s="13" t="n">
        <v>800</v>
      </c>
      <c r="G14" s="14" t="n">
        <v>0.2</v>
      </c>
      <c r="H14" s="13" t="n">
        <f aca="false">F14*(1-G14)</f>
        <v>640</v>
      </c>
      <c r="I14" s="15" t="n">
        <v>1.4</v>
      </c>
      <c r="J14" s="15" t="n">
        <f aca="false">H14/1000*I14</f>
        <v>0.896</v>
      </c>
    </row>
    <row r="15" customFormat="false" ht="19.5" hidden="false" customHeight="true" outlineLevel="0" collapsed="false">
      <c r="A15" s="1"/>
      <c r="B15" s="8" t="s">
        <v>91</v>
      </c>
      <c r="C15" s="8"/>
      <c r="D15" s="8"/>
      <c r="E15" s="8"/>
      <c r="F15" s="9" t="n">
        <v>100</v>
      </c>
      <c r="G15" s="10" t="n">
        <v>0</v>
      </c>
      <c r="H15" s="9" t="n">
        <f aca="false">F15*(1-G15)</f>
        <v>100</v>
      </c>
      <c r="I15" s="11" t="n">
        <v>3.8</v>
      </c>
      <c r="J15" s="11" t="n">
        <f aca="false">H15/1000*I15</f>
        <v>0.38</v>
      </c>
    </row>
    <row r="16" customFormat="false" ht="19.5" hidden="false" customHeight="true" outlineLevel="0" collapsed="false">
      <c r="A16" s="1"/>
      <c r="B16" s="12" t="s">
        <v>79</v>
      </c>
      <c r="C16" s="12"/>
      <c r="D16" s="12"/>
      <c r="E16" s="12"/>
      <c r="F16" s="13" t="n">
        <v>60</v>
      </c>
      <c r="G16" s="14" t="n">
        <v>0</v>
      </c>
      <c r="H16" s="13" t="n">
        <f aca="false">F16*(1-G16)</f>
        <v>60</v>
      </c>
      <c r="I16" s="15" t="n">
        <v>12</v>
      </c>
      <c r="J16" s="15" t="n">
        <f aca="false">H16/1000*I16</f>
        <v>0.72</v>
      </c>
    </row>
    <row r="17" customFormat="false" ht="19.5" hidden="false" customHeight="true" outlineLevel="0" collapsed="false">
      <c r="A17" s="1"/>
      <c r="B17" s="8" t="s">
        <v>92</v>
      </c>
      <c r="C17" s="8"/>
      <c r="D17" s="8"/>
      <c r="E17" s="8"/>
      <c r="F17" s="9" t="n">
        <v>50</v>
      </c>
      <c r="G17" s="10" t="n">
        <v>0.3</v>
      </c>
      <c r="H17" s="9" t="n">
        <f aca="false">F17*(1-G17)</f>
        <v>35</v>
      </c>
      <c r="I17" s="11" t="n">
        <v>2</v>
      </c>
      <c r="J17" s="11" t="n">
        <f aca="false">H17/1000*I17</f>
        <v>0.07</v>
      </c>
    </row>
    <row r="18" customFormat="false" ht="19.5" hidden="false" customHeight="true" outlineLevel="0" collapsed="false">
      <c r="A18" s="1"/>
      <c r="B18" s="12" t="s">
        <v>93</v>
      </c>
      <c r="C18" s="12"/>
      <c r="D18" s="12"/>
      <c r="E18" s="12"/>
      <c r="F18" s="13" t="n">
        <v>10</v>
      </c>
      <c r="G18" s="14" t="n">
        <v>0.1</v>
      </c>
      <c r="H18" s="13" t="n">
        <f aca="false">F18*(1-G18)</f>
        <v>9</v>
      </c>
      <c r="I18" s="15" t="n">
        <v>15</v>
      </c>
      <c r="J18" s="15" t="n">
        <f aca="false">H18/1000*I18</f>
        <v>0.135</v>
      </c>
    </row>
    <row r="19" customFormat="false" ht="19.5" hidden="false" customHeight="true" outlineLevel="0" collapsed="false">
      <c r="A19" s="1"/>
      <c r="B19" s="8" t="s">
        <v>22</v>
      </c>
      <c r="C19" s="8"/>
      <c r="D19" s="8"/>
      <c r="E19" s="8"/>
      <c r="F19" s="9" t="n">
        <v>20</v>
      </c>
      <c r="G19" s="10" t="n">
        <v>0</v>
      </c>
      <c r="H19" s="9" t="n">
        <f aca="false">F19*(1-G19)</f>
        <v>20</v>
      </c>
      <c r="I19" s="11" t="n">
        <v>8</v>
      </c>
      <c r="J19" s="11" t="n">
        <f aca="false">H19/1000*I19</f>
        <v>0.16</v>
      </c>
    </row>
    <row r="20" customFormat="false" ht="19.5" hidden="false" customHeight="true" outlineLevel="0" collapsed="false">
      <c r="A20" s="1"/>
      <c r="B20" s="12" t="s">
        <v>64</v>
      </c>
      <c r="C20" s="12"/>
      <c r="D20" s="12"/>
      <c r="E20" s="12"/>
      <c r="F20" s="13" t="n">
        <v>5</v>
      </c>
      <c r="G20" s="14" t="n">
        <v>0</v>
      </c>
      <c r="H20" s="13" t="n">
        <f aca="false">F20*(1-G20)</f>
        <v>5</v>
      </c>
      <c r="I20" s="15" t="n">
        <v>3</v>
      </c>
      <c r="J20" s="15" t="n">
        <f aca="false">H20/1000*I20</f>
        <v>0.015</v>
      </c>
    </row>
    <row r="21" customFormat="false" ht="19.5" hidden="false" customHeight="true" outlineLevel="0" collapsed="false">
      <c r="A21" s="1"/>
      <c r="B21" s="8"/>
      <c r="C21" s="8"/>
      <c r="D21" s="8"/>
      <c r="E21" s="8"/>
      <c r="F21" s="8"/>
      <c r="G21" s="8"/>
      <c r="H21" s="8"/>
      <c r="I21" s="8"/>
      <c r="J21" s="8"/>
    </row>
    <row r="22" customFormat="false" ht="19.5" hidden="false" customHeight="true" outlineLevel="0" collapsed="false">
      <c r="A22" s="1"/>
      <c r="B22" s="12"/>
      <c r="C22" s="12"/>
      <c r="D22" s="12"/>
      <c r="E22" s="12"/>
      <c r="F22" s="12"/>
      <c r="G22" s="12"/>
      <c r="H22" s="12"/>
      <c r="I22" s="12"/>
      <c r="J22" s="12"/>
    </row>
    <row r="23" customFormat="false" ht="24" hidden="false" customHeight="true" outlineLevel="0" collapsed="false">
      <c r="A23" s="1"/>
      <c r="B23" s="16" t="s">
        <v>24</v>
      </c>
      <c r="C23" s="16"/>
      <c r="D23" s="16"/>
      <c r="E23" s="16"/>
      <c r="F23" s="16"/>
      <c r="G23" s="16"/>
      <c r="H23" s="16"/>
      <c r="I23" s="16"/>
      <c r="J23" s="17" t="n">
        <f aca="false">SUM(J13:J22)/4</f>
        <v>3.729</v>
      </c>
    </row>
    <row r="24" customFormat="false" ht="7.5" hidden="false" customHeight="tru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customFormat="false" ht="13.5" hidden="false" customHeight="true" outlineLevel="0" collapsed="false">
      <c r="A25" s="1"/>
      <c r="B25" s="4" t="s">
        <v>25</v>
      </c>
      <c r="C25" s="4"/>
      <c r="D25" s="4"/>
      <c r="E25" s="4"/>
      <c r="F25" s="4"/>
      <c r="G25" s="4"/>
      <c r="H25" s="4"/>
      <c r="I25" s="4"/>
      <c r="J25" s="4"/>
    </row>
    <row r="26" customFormat="false" ht="21.75" hidden="false" customHeight="true" outlineLevel="0" collapsed="false">
      <c r="A26" s="1"/>
      <c r="B26" s="5" t="s">
        <v>26</v>
      </c>
      <c r="C26" s="5"/>
      <c r="D26" s="5"/>
      <c r="E26" s="5"/>
      <c r="F26" s="5"/>
      <c r="G26" s="5"/>
      <c r="H26" s="5"/>
      <c r="I26" s="5"/>
      <c r="J26" s="18" t="n">
        <f aca="false">J23</f>
        <v>3.729</v>
      </c>
    </row>
    <row r="27" customFormat="false" ht="21.75" hidden="false" customHeight="true" outlineLevel="0" collapsed="false">
      <c r="A27" s="1"/>
      <c r="B27" s="5" t="s">
        <v>27</v>
      </c>
      <c r="C27" s="5"/>
      <c r="D27" s="5"/>
      <c r="E27" s="5"/>
      <c r="F27" s="5"/>
      <c r="G27" s="5"/>
      <c r="H27" s="5"/>
      <c r="I27" s="5"/>
      <c r="J27" s="19" t="n">
        <v>21</v>
      </c>
    </row>
    <row r="28" customFormat="false" ht="21.75" hidden="false" customHeight="true" outlineLevel="0" collapsed="false">
      <c r="A28" s="1"/>
      <c r="B28" s="5" t="s">
        <v>28</v>
      </c>
      <c r="C28" s="5"/>
      <c r="D28" s="5"/>
      <c r="E28" s="5"/>
      <c r="F28" s="5"/>
      <c r="G28" s="5"/>
      <c r="H28" s="5"/>
      <c r="I28" s="5"/>
      <c r="J28" s="20" t="n">
        <f aca="false">J26/J27</f>
        <v>0.177571428571429</v>
      </c>
    </row>
    <row r="29" customFormat="false" ht="21.75" hidden="false" customHeight="true" outlineLevel="0" collapsed="false">
      <c r="A29" s="1"/>
      <c r="B29" s="5" t="s">
        <v>29</v>
      </c>
      <c r="C29" s="5"/>
      <c r="D29" s="5"/>
      <c r="E29" s="5"/>
      <c r="F29" s="5"/>
      <c r="G29" s="5"/>
      <c r="H29" s="5"/>
      <c r="I29" s="5"/>
      <c r="J29" s="18" t="n">
        <f aca="false">J27-J26</f>
        <v>17.271</v>
      </c>
    </row>
    <row r="30" customFormat="false" ht="21.75" hidden="false" customHeight="true" outlineLevel="0" collapsed="false">
      <c r="A30" s="1"/>
      <c r="B30" s="5" t="s">
        <v>30</v>
      </c>
      <c r="C30" s="5"/>
      <c r="D30" s="5"/>
      <c r="E30" s="5"/>
      <c r="F30" s="5"/>
      <c r="G30" s="5"/>
      <c r="H30" s="5"/>
      <c r="I30" s="5"/>
      <c r="J30" s="20" t="n">
        <f aca="false">1-J28</f>
        <v>0.822428571428571</v>
      </c>
    </row>
    <row r="31" customFormat="false" ht="7.5" hidden="false" customHeight="tru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customFormat="false" ht="13.5" hidden="false" customHeight="true" outlineLevel="0" collapsed="false">
      <c r="A32" s="1"/>
      <c r="B32" s="4" t="s">
        <v>31</v>
      </c>
      <c r="C32" s="4"/>
      <c r="D32" s="4"/>
      <c r="E32" s="4"/>
      <c r="F32" s="4"/>
      <c r="G32" s="4"/>
      <c r="H32" s="4"/>
      <c r="I32" s="4"/>
      <c r="J32" s="4"/>
    </row>
    <row r="33" customFormat="false" ht="27.75" hidden="false" customHeight="true" outlineLevel="0" collapsed="false">
      <c r="A33" s="1"/>
      <c r="B33" s="5" t="s">
        <v>32</v>
      </c>
      <c r="C33" s="5"/>
      <c r="D33" s="5"/>
      <c r="E33" s="5"/>
      <c r="F33" s="5"/>
      <c r="G33" s="5"/>
      <c r="H33" s="5"/>
      <c r="I33" s="5"/>
      <c r="J33" s="21" t="str">
        <f aca="false">IF(J28&lt;=0.3,"✅ Optimal",IF(J28&lt;=0.35,"⚠ Acceptable","🔴 À optimiser"))</f>
        <v>✅ Optimal</v>
      </c>
    </row>
    <row r="34" customFormat="false" ht="21.75" hidden="false" customHeight="true" outlineLevel="0" collapsed="false">
      <c r="A34" s="1"/>
      <c r="B34" s="5" t="s">
        <v>33</v>
      </c>
      <c r="C34" s="5"/>
      <c r="D34" s="5"/>
      <c r="E34" s="5"/>
      <c r="F34" s="5"/>
      <c r="G34" s="5"/>
      <c r="H34" s="5"/>
      <c r="I34" s="5"/>
      <c r="J34" s="22" t="n">
        <f aca="false">IF(J26&gt;0,J27/J26,"-")</f>
        <v>5.63153660498793</v>
      </c>
    </row>
    <row r="35" customFormat="false" ht="21.75" hidden="false" customHeight="true" outlineLevel="0" collapsed="false">
      <c r="A35" s="1"/>
      <c r="B35" s="5" t="s">
        <v>34</v>
      </c>
      <c r="C35" s="5"/>
      <c r="D35" s="5"/>
      <c r="E35" s="5"/>
      <c r="F35" s="5"/>
      <c r="G35" s="5"/>
      <c r="H35" s="5"/>
      <c r="I35" s="5"/>
      <c r="J35" s="23" t="n">
        <f aca="false">J26/0.3</f>
        <v>12.43</v>
      </c>
    </row>
    <row r="36" customFormat="false" ht="7.5" hidden="false" customHeight="tru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customFormat="false" ht="13.5" hidden="false" customHeight="true" outlineLevel="0" collapsed="false">
      <c r="A37" s="1"/>
      <c r="B37" s="4" t="s">
        <v>35</v>
      </c>
      <c r="C37" s="4"/>
      <c r="D37" s="4"/>
      <c r="E37" s="4"/>
      <c r="F37" s="4"/>
      <c r="G37" s="4"/>
      <c r="H37" s="4"/>
      <c r="I37" s="4"/>
      <c r="J37" s="4"/>
    </row>
    <row r="38" customFormat="false" ht="27.75" hidden="false" customHeight="true" outlineLevel="0" collapsed="false">
      <c r="A38" s="1"/>
      <c r="B38" s="24" t="s">
        <v>36</v>
      </c>
      <c r="C38" s="25" t="s">
        <v>94</v>
      </c>
      <c r="D38" s="25"/>
      <c r="E38" s="25"/>
      <c r="F38" s="25"/>
      <c r="G38" s="25"/>
      <c r="H38" s="25"/>
      <c r="I38" s="25"/>
      <c r="J38" s="25"/>
    </row>
    <row r="39" customFormat="false" ht="27.75" hidden="false" customHeight="true" outlineLevel="0" collapsed="false">
      <c r="A39" s="1"/>
      <c r="B39" s="26" t="s">
        <v>38</v>
      </c>
      <c r="C39" s="27" t="s">
        <v>95</v>
      </c>
      <c r="D39" s="27"/>
      <c r="E39" s="27"/>
      <c r="F39" s="27"/>
      <c r="G39" s="27"/>
      <c r="H39" s="27"/>
      <c r="I39" s="27"/>
      <c r="J39" s="27"/>
    </row>
    <row r="40" customFormat="false" ht="27.75" hidden="false" customHeight="true" outlineLevel="0" collapsed="false">
      <c r="A40" s="1"/>
      <c r="B40" s="24" t="s">
        <v>40</v>
      </c>
      <c r="C40" s="25" t="s">
        <v>96</v>
      </c>
      <c r="D40" s="25"/>
      <c r="E40" s="25"/>
      <c r="F40" s="25"/>
      <c r="G40" s="25"/>
      <c r="H40" s="25"/>
      <c r="I40" s="25"/>
      <c r="J40" s="25"/>
    </row>
    <row r="41" customFormat="false" ht="27.75" hidden="false" customHeight="true" outlineLevel="0" collapsed="false">
      <c r="A41" s="1"/>
      <c r="B41" s="26" t="s">
        <v>42</v>
      </c>
      <c r="C41" s="27" t="s">
        <v>97</v>
      </c>
      <c r="D41" s="27"/>
      <c r="E41" s="27"/>
      <c r="F41" s="27"/>
      <c r="G41" s="27"/>
      <c r="H41" s="27"/>
      <c r="I41" s="27"/>
      <c r="J41" s="27"/>
    </row>
    <row r="42" customFormat="false" ht="27.75" hidden="false" customHeight="true" outlineLevel="0" collapsed="false">
      <c r="A42" s="1"/>
      <c r="B42" s="24" t="s">
        <v>44</v>
      </c>
      <c r="C42" s="25" t="s">
        <v>98</v>
      </c>
      <c r="D42" s="25"/>
      <c r="E42" s="25"/>
      <c r="F42" s="25"/>
      <c r="G42" s="25"/>
      <c r="H42" s="25"/>
      <c r="I42" s="25"/>
      <c r="J42" s="25"/>
    </row>
    <row r="43" customFormat="false" ht="24" hidden="false" customHeight="true" outlineLevel="0" collapsed="false">
      <c r="A43" s="1"/>
      <c r="B43" s="28" t="s">
        <v>46</v>
      </c>
      <c r="C43" s="29"/>
      <c r="D43" s="29"/>
      <c r="E43" s="29"/>
      <c r="F43" s="29"/>
      <c r="G43" s="29"/>
      <c r="H43" s="29"/>
      <c r="I43" s="29"/>
      <c r="J43" s="29"/>
    </row>
    <row r="44" customFormat="false" ht="7.5" hidden="false" customHeight="tru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customFormat="false" ht="13.5" hidden="false" customHeight="true" outlineLevel="0" collapsed="false">
      <c r="A45" s="1"/>
      <c r="B45" s="4" t="s">
        <v>47</v>
      </c>
      <c r="C45" s="4"/>
      <c r="D45" s="4"/>
      <c r="E45" s="4"/>
      <c r="F45" s="4"/>
      <c r="G45" s="4"/>
      <c r="H45" s="4"/>
      <c r="I45" s="4"/>
      <c r="J45" s="4"/>
    </row>
    <row r="46" customFormat="false" ht="21.75" hidden="false" customHeight="true" outlineLevel="0" collapsed="false">
      <c r="A46" s="1"/>
      <c r="B46" s="5" t="s">
        <v>48</v>
      </c>
      <c r="C46" s="5"/>
      <c r="D46" s="5"/>
      <c r="E46" s="5"/>
      <c r="F46" s="25" t="s">
        <v>99</v>
      </c>
      <c r="G46" s="25"/>
      <c r="H46" s="25"/>
      <c r="I46" s="25"/>
      <c r="J46" s="25"/>
    </row>
    <row r="47" customFormat="false" ht="21.75" hidden="false" customHeight="true" outlineLevel="0" collapsed="false">
      <c r="A47" s="1"/>
      <c r="B47" s="5" t="s">
        <v>50</v>
      </c>
      <c r="C47" s="5"/>
      <c r="D47" s="5"/>
      <c r="E47" s="5"/>
      <c r="F47" s="25" t="s">
        <v>100</v>
      </c>
      <c r="G47" s="25"/>
      <c r="H47" s="25"/>
      <c r="I47" s="25"/>
      <c r="J47" s="25"/>
    </row>
    <row r="48" customFormat="false" ht="21.75" hidden="false" customHeight="true" outlineLevel="0" collapsed="false">
      <c r="A48" s="1"/>
      <c r="B48" s="5" t="s">
        <v>52</v>
      </c>
      <c r="C48" s="5"/>
      <c r="D48" s="5"/>
      <c r="E48" s="5"/>
      <c r="F48" s="25" t="s">
        <v>101</v>
      </c>
      <c r="G48" s="25"/>
      <c r="H48" s="25"/>
      <c r="I48" s="25"/>
      <c r="J48" s="25"/>
    </row>
    <row r="49" customFormat="false" ht="7.5" hidden="false" customHeight="tru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customFormat="false" ht="18" hidden="false" customHeight="true" outlineLevel="0" collapsed="false">
      <c r="A50" s="1"/>
      <c r="B50" s="30" t="s">
        <v>54</v>
      </c>
      <c r="C50" s="30"/>
      <c r="D50" s="30"/>
      <c r="E50" s="30"/>
      <c r="F50" s="30"/>
      <c r="G50" s="30"/>
      <c r="H50" s="30"/>
      <c r="I50" s="30"/>
      <c r="J50" s="30"/>
    </row>
    <row r="51" customFormat="false" ht="18" hidden="false" customHeight="true" outlineLevel="0" collapsed="false">
      <c r="A51" s="1"/>
      <c r="B51" s="31" t="s">
        <v>55</v>
      </c>
      <c r="C51" s="31"/>
      <c r="D51" s="31"/>
      <c r="E51" s="31"/>
      <c r="F51" s="31"/>
      <c r="G51" s="31"/>
      <c r="H51" s="31"/>
      <c r="I51" s="31"/>
      <c r="J51" s="3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</row>
  </sheetData>
  <mergeCells count="50">
    <mergeCell ref="B2:J2"/>
    <mergeCell ref="B3:J3"/>
    <mergeCell ref="B5:J5"/>
    <mergeCell ref="B6:E6"/>
    <mergeCell ref="F6:J6"/>
    <mergeCell ref="B7:E7"/>
    <mergeCell ref="F7:J7"/>
    <mergeCell ref="B8:E8"/>
    <mergeCell ref="F8:J8"/>
    <mergeCell ref="B9:E9"/>
    <mergeCell ref="F9:J9"/>
    <mergeCell ref="B11:J11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B23:I23"/>
    <mergeCell ref="B25:J25"/>
    <mergeCell ref="B26:I26"/>
    <mergeCell ref="B27:I27"/>
    <mergeCell ref="B28:I28"/>
    <mergeCell ref="B29:I29"/>
    <mergeCell ref="B30:I30"/>
    <mergeCell ref="B32:J32"/>
    <mergeCell ref="B33:I33"/>
    <mergeCell ref="B34:I34"/>
    <mergeCell ref="B35:I35"/>
    <mergeCell ref="B37:J37"/>
    <mergeCell ref="C38:J38"/>
    <mergeCell ref="C39:J39"/>
    <mergeCell ref="C40:J40"/>
    <mergeCell ref="C41:J41"/>
    <mergeCell ref="C42:J42"/>
    <mergeCell ref="C43:J43"/>
    <mergeCell ref="B45:J45"/>
    <mergeCell ref="B46:E46"/>
    <mergeCell ref="F46:J46"/>
    <mergeCell ref="B47:E47"/>
    <mergeCell ref="F47:J47"/>
    <mergeCell ref="B48:E48"/>
    <mergeCell ref="F48:J48"/>
    <mergeCell ref="B50:J50"/>
    <mergeCell ref="B51:J5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E704F"/>
    <pageSetUpPr fitToPage="false"/>
  </sheetPr>
  <dimension ref="A1:J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.51"/>
    <col collapsed="false" customWidth="true" hidden="false" outlineLevel="0" max="2" min="2" style="0" width="28"/>
    <col collapsed="false" customWidth="true" hidden="false" outlineLevel="0" max="5" min="3" style="0" width="8"/>
    <col collapsed="false" customWidth="true" hidden="false" outlineLevel="0" max="8" min="6" style="0" width="10"/>
    <col collapsed="false" customWidth="true" hidden="false" outlineLevel="0" max="10" min="9" style="0" width="11"/>
  </cols>
  <sheetData>
    <row r="1" customFormat="false" ht="7.5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</row>
    <row r="2" customFormat="false" ht="36" hidden="false" customHeight="true" outlineLevel="0" collapsed="false">
      <c r="A2" s="1"/>
      <c r="B2" s="2" t="s">
        <v>0</v>
      </c>
      <c r="C2" s="2"/>
      <c r="D2" s="2"/>
      <c r="E2" s="2"/>
      <c r="F2" s="2"/>
      <c r="G2" s="2"/>
      <c r="H2" s="2"/>
      <c r="I2" s="2"/>
      <c r="J2" s="2"/>
    </row>
    <row r="3" customFormat="false" ht="18" hidden="false" customHeight="true" outlineLevel="0" collapsed="false">
      <c r="A3" s="1"/>
      <c r="B3" s="3" t="s">
        <v>1</v>
      </c>
      <c r="C3" s="3"/>
      <c r="D3" s="3"/>
      <c r="E3" s="3"/>
      <c r="F3" s="3"/>
      <c r="G3" s="3"/>
      <c r="H3" s="3"/>
      <c r="I3" s="3"/>
      <c r="J3" s="3"/>
    </row>
    <row r="4" customFormat="false" ht="7.5" hidden="false" customHeight="tru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</row>
    <row r="5" customFormat="false" ht="13.5" hidden="false" customHeight="true" outlineLevel="0" collapsed="false">
      <c r="A5" s="1"/>
      <c r="B5" s="4" t="s">
        <v>2</v>
      </c>
      <c r="C5" s="4"/>
      <c r="D5" s="4"/>
      <c r="E5" s="4"/>
      <c r="F5" s="4"/>
      <c r="G5" s="4"/>
      <c r="H5" s="4"/>
      <c r="I5" s="4"/>
      <c r="J5" s="4"/>
    </row>
    <row r="6" customFormat="false" ht="21.75" hidden="false" customHeight="true" outlineLevel="0" collapsed="false">
      <c r="A6" s="1"/>
      <c r="B6" s="5" t="s">
        <v>3</v>
      </c>
      <c r="C6" s="5"/>
      <c r="D6" s="5"/>
      <c r="E6" s="5"/>
      <c r="F6" s="6" t="s">
        <v>102</v>
      </c>
      <c r="G6" s="6"/>
      <c r="H6" s="6"/>
      <c r="I6" s="6"/>
      <c r="J6" s="6"/>
    </row>
    <row r="7" customFormat="false" ht="21.75" hidden="false" customHeight="true" outlineLevel="0" collapsed="false">
      <c r="A7" s="1"/>
      <c r="B7" s="5" t="s">
        <v>5</v>
      </c>
      <c r="C7" s="5"/>
      <c r="D7" s="5"/>
      <c r="E7" s="5"/>
      <c r="F7" s="6" t="s">
        <v>103</v>
      </c>
      <c r="G7" s="6"/>
      <c r="H7" s="6"/>
      <c r="I7" s="6"/>
      <c r="J7" s="6"/>
    </row>
    <row r="8" customFormat="false" ht="21.75" hidden="false" customHeight="true" outlineLevel="0" collapsed="false">
      <c r="A8" s="1"/>
      <c r="B8" s="5" t="s">
        <v>7</v>
      </c>
      <c r="C8" s="5"/>
      <c r="D8" s="5"/>
      <c r="E8" s="5"/>
      <c r="F8" s="6" t="n">
        <v>4</v>
      </c>
      <c r="G8" s="6"/>
      <c r="H8" s="6"/>
      <c r="I8" s="6"/>
      <c r="J8" s="6"/>
    </row>
    <row r="9" customFormat="false" ht="21.75" hidden="false" customHeight="true" outlineLevel="0" collapsed="false">
      <c r="A9" s="1"/>
      <c r="B9" s="5" t="s">
        <v>8</v>
      </c>
      <c r="C9" s="5"/>
      <c r="D9" s="5"/>
      <c r="E9" s="5"/>
      <c r="F9" s="6" t="s">
        <v>9</v>
      </c>
      <c r="G9" s="6"/>
      <c r="H9" s="6"/>
      <c r="I9" s="6"/>
      <c r="J9" s="6"/>
    </row>
    <row r="10" customFormat="false" ht="7.5" hidden="false" customHeight="tru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customFormat="false" ht="13.5" hidden="false" customHeight="true" outlineLevel="0" collapsed="false">
      <c r="A11" s="1"/>
      <c r="B11" s="4" t="s">
        <v>10</v>
      </c>
      <c r="C11" s="4"/>
      <c r="D11" s="4"/>
      <c r="E11" s="4"/>
      <c r="F11" s="4"/>
      <c r="G11" s="4"/>
      <c r="H11" s="4"/>
      <c r="I11" s="4"/>
      <c r="J11" s="4"/>
    </row>
    <row r="12" customFormat="false" ht="21.75" hidden="false" customHeight="true" outlineLevel="0" collapsed="false">
      <c r="A12" s="1"/>
      <c r="B12" s="7" t="s">
        <v>11</v>
      </c>
      <c r="C12" s="7"/>
      <c r="D12" s="7"/>
      <c r="E12" s="7"/>
      <c r="F12" s="7" t="s">
        <v>12</v>
      </c>
      <c r="G12" s="7" t="s">
        <v>13</v>
      </c>
      <c r="H12" s="7" t="s">
        <v>14</v>
      </c>
      <c r="I12" s="7" t="s">
        <v>15</v>
      </c>
      <c r="J12" s="7" t="s">
        <v>16</v>
      </c>
    </row>
    <row r="13" customFormat="false" ht="19.5" hidden="false" customHeight="true" outlineLevel="0" collapsed="false">
      <c r="A13" s="1"/>
      <c r="B13" s="8" t="s">
        <v>104</v>
      </c>
      <c r="C13" s="8"/>
      <c r="D13" s="8"/>
      <c r="E13" s="8"/>
      <c r="F13" s="9" t="n">
        <v>150</v>
      </c>
      <c r="G13" s="10" t="n">
        <v>0</v>
      </c>
      <c r="H13" s="9" t="n">
        <f aca="false">F13*(1-G13)</f>
        <v>150</v>
      </c>
      <c r="I13" s="11" t="n">
        <v>16</v>
      </c>
      <c r="J13" s="11" t="n">
        <f aca="false">H13/1000*I13</f>
        <v>2.4</v>
      </c>
    </row>
    <row r="14" customFormat="false" ht="19.5" hidden="false" customHeight="true" outlineLevel="0" collapsed="false">
      <c r="A14" s="1"/>
      <c r="B14" s="12" t="s">
        <v>79</v>
      </c>
      <c r="C14" s="12"/>
      <c r="D14" s="12"/>
      <c r="E14" s="12"/>
      <c r="F14" s="13" t="n">
        <v>100</v>
      </c>
      <c r="G14" s="14" t="n">
        <v>0</v>
      </c>
      <c r="H14" s="13" t="n">
        <f aca="false">F14*(1-G14)</f>
        <v>100</v>
      </c>
      <c r="I14" s="15" t="n">
        <v>12</v>
      </c>
      <c r="J14" s="15" t="n">
        <f aca="false">H14/1000*I14</f>
        <v>1.2</v>
      </c>
    </row>
    <row r="15" customFormat="false" ht="19.5" hidden="false" customHeight="true" outlineLevel="0" collapsed="false">
      <c r="A15" s="1"/>
      <c r="B15" s="8" t="s">
        <v>105</v>
      </c>
      <c r="C15" s="8"/>
      <c r="D15" s="8"/>
      <c r="E15" s="8"/>
      <c r="F15" s="9" t="n">
        <v>120</v>
      </c>
      <c r="G15" s="10" t="n">
        <v>0.1</v>
      </c>
      <c r="H15" s="9" t="n">
        <f aca="false">F15*(1-G15)</f>
        <v>108</v>
      </c>
      <c r="I15" s="11" t="n">
        <v>4.5</v>
      </c>
      <c r="J15" s="11" t="n">
        <f aca="false">H15/1000*I15</f>
        <v>0.486</v>
      </c>
    </row>
    <row r="16" customFormat="false" ht="19.5" hidden="false" customHeight="true" outlineLevel="0" collapsed="false">
      <c r="A16" s="1"/>
      <c r="B16" s="12" t="s">
        <v>106</v>
      </c>
      <c r="C16" s="12"/>
      <c r="D16" s="12"/>
      <c r="E16" s="12"/>
      <c r="F16" s="13" t="n">
        <v>80</v>
      </c>
      <c r="G16" s="14" t="n">
        <v>0</v>
      </c>
      <c r="H16" s="13" t="n">
        <f aca="false">F16*(1-G16)</f>
        <v>80</v>
      </c>
      <c r="I16" s="15" t="n">
        <v>1.2</v>
      </c>
      <c r="J16" s="15" t="n">
        <f aca="false">H16/1000*I16</f>
        <v>0.096</v>
      </c>
    </row>
    <row r="17" customFormat="false" ht="19.5" hidden="false" customHeight="true" outlineLevel="0" collapsed="false">
      <c r="A17" s="1"/>
      <c r="B17" s="8" t="s">
        <v>107</v>
      </c>
      <c r="C17" s="8"/>
      <c r="D17" s="8"/>
      <c r="E17" s="8"/>
      <c r="F17" s="9" t="n">
        <v>30</v>
      </c>
      <c r="G17" s="10" t="n">
        <v>0</v>
      </c>
      <c r="H17" s="9" t="n">
        <f aca="false">F17*(1-G17)</f>
        <v>30</v>
      </c>
      <c r="I17" s="11" t="n">
        <v>0.8</v>
      </c>
      <c r="J17" s="11" t="n">
        <f aca="false">H17/1000*I17</f>
        <v>0.024</v>
      </c>
    </row>
    <row r="18" customFormat="false" ht="19.5" hidden="false" customHeight="true" outlineLevel="0" collapsed="false">
      <c r="A18" s="1"/>
      <c r="B18" s="12" t="s">
        <v>108</v>
      </c>
      <c r="C18" s="12"/>
      <c r="D18" s="12"/>
      <c r="E18" s="12"/>
      <c r="F18" s="13" t="n">
        <v>10</v>
      </c>
      <c r="G18" s="14" t="n">
        <v>0</v>
      </c>
      <c r="H18" s="13" t="n">
        <f aca="false">F18*(1-G18)</f>
        <v>10</v>
      </c>
      <c r="I18" s="15" t="n">
        <v>9</v>
      </c>
      <c r="J18" s="15" t="n">
        <f aca="false">H18/1000*I18</f>
        <v>0.09</v>
      </c>
    </row>
    <row r="19" customFormat="false" ht="19.5" hidden="false" customHeight="true" outlineLevel="0" collapsed="false">
      <c r="A19" s="1"/>
      <c r="B19" s="8"/>
      <c r="C19" s="8"/>
      <c r="D19" s="8"/>
      <c r="E19" s="8"/>
      <c r="F19" s="8"/>
      <c r="G19" s="8"/>
      <c r="H19" s="8"/>
      <c r="I19" s="8"/>
      <c r="J19" s="8"/>
    </row>
    <row r="20" customFormat="false" ht="19.5" hidden="false" customHeight="true" outlineLevel="0" collapsed="false">
      <c r="A20" s="1"/>
      <c r="B20" s="12"/>
      <c r="C20" s="12"/>
      <c r="D20" s="12"/>
      <c r="E20" s="12"/>
      <c r="F20" s="12"/>
      <c r="G20" s="12"/>
      <c r="H20" s="12"/>
      <c r="I20" s="12"/>
      <c r="J20" s="12"/>
    </row>
    <row r="21" customFormat="false" ht="19.5" hidden="false" customHeight="true" outlineLevel="0" collapsed="false">
      <c r="A21" s="1"/>
      <c r="B21" s="8"/>
      <c r="C21" s="8"/>
      <c r="D21" s="8"/>
      <c r="E21" s="8"/>
      <c r="F21" s="8"/>
      <c r="G21" s="8"/>
      <c r="H21" s="8"/>
      <c r="I21" s="8"/>
      <c r="J21" s="8"/>
    </row>
    <row r="22" customFormat="false" ht="19.5" hidden="false" customHeight="true" outlineLevel="0" collapsed="false">
      <c r="A22" s="1"/>
      <c r="B22" s="12"/>
      <c r="C22" s="12"/>
      <c r="D22" s="12"/>
      <c r="E22" s="12"/>
      <c r="F22" s="12"/>
      <c r="G22" s="12"/>
      <c r="H22" s="12"/>
      <c r="I22" s="12"/>
      <c r="J22" s="12"/>
    </row>
    <row r="23" customFormat="false" ht="24" hidden="false" customHeight="true" outlineLevel="0" collapsed="false">
      <c r="A23" s="1"/>
      <c r="B23" s="16" t="s">
        <v>24</v>
      </c>
      <c r="C23" s="16"/>
      <c r="D23" s="16"/>
      <c r="E23" s="16"/>
      <c r="F23" s="16"/>
      <c r="G23" s="16"/>
      <c r="H23" s="16"/>
      <c r="I23" s="16"/>
      <c r="J23" s="17" t="n">
        <f aca="false">SUM(J13:J22)/4</f>
        <v>1.074</v>
      </c>
    </row>
    <row r="24" customFormat="false" ht="7.5" hidden="false" customHeight="tru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customFormat="false" ht="13.5" hidden="false" customHeight="true" outlineLevel="0" collapsed="false">
      <c r="A25" s="1"/>
      <c r="B25" s="4" t="s">
        <v>25</v>
      </c>
      <c r="C25" s="4"/>
      <c r="D25" s="4"/>
      <c r="E25" s="4"/>
      <c r="F25" s="4"/>
      <c r="G25" s="4"/>
      <c r="H25" s="4"/>
      <c r="I25" s="4"/>
      <c r="J25" s="4"/>
    </row>
    <row r="26" customFormat="false" ht="21.75" hidden="false" customHeight="true" outlineLevel="0" collapsed="false">
      <c r="A26" s="1"/>
      <c r="B26" s="5" t="s">
        <v>26</v>
      </c>
      <c r="C26" s="5"/>
      <c r="D26" s="5"/>
      <c r="E26" s="5"/>
      <c r="F26" s="5"/>
      <c r="G26" s="5"/>
      <c r="H26" s="5"/>
      <c r="I26" s="5"/>
      <c r="J26" s="18" t="n">
        <f aca="false">J23</f>
        <v>1.074</v>
      </c>
    </row>
    <row r="27" customFormat="false" ht="21.75" hidden="false" customHeight="true" outlineLevel="0" collapsed="false">
      <c r="A27" s="1"/>
      <c r="B27" s="5" t="s">
        <v>27</v>
      </c>
      <c r="C27" s="5"/>
      <c r="D27" s="5"/>
      <c r="E27" s="5"/>
      <c r="F27" s="5"/>
      <c r="G27" s="5"/>
      <c r="H27" s="5"/>
      <c r="I27" s="5"/>
      <c r="J27" s="19" t="n">
        <v>8.5</v>
      </c>
    </row>
    <row r="28" customFormat="false" ht="21.75" hidden="false" customHeight="true" outlineLevel="0" collapsed="false">
      <c r="A28" s="1"/>
      <c r="B28" s="5" t="s">
        <v>28</v>
      </c>
      <c r="C28" s="5"/>
      <c r="D28" s="5"/>
      <c r="E28" s="5"/>
      <c r="F28" s="5"/>
      <c r="G28" s="5"/>
      <c r="H28" s="5"/>
      <c r="I28" s="5"/>
      <c r="J28" s="20" t="n">
        <f aca="false">J26/J27</f>
        <v>0.126352941176471</v>
      </c>
    </row>
    <row r="29" customFormat="false" ht="21.75" hidden="false" customHeight="true" outlineLevel="0" collapsed="false">
      <c r="A29" s="1"/>
      <c r="B29" s="5" t="s">
        <v>29</v>
      </c>
      <c r="C29" s="5"/>
      <c r="D29" s="5"/>
      <c r="E29" s="5"/>
      <c r="F29" s="5"/>
      <c r="G29" s="5"/>
      <c r="H29" s="5"/>
      <c r="I29" s="5"/>
      <c r="J29" s="18" t="n">
        <f aca="false">J27-J26</f>
        <v>7.426</v>
      </c>
    </row>
    <row r="30" customFormat="false" ht="21.75" hidden="false" customHeight="true" outlineLevel="0" collapsed="false">
      <c r="A30" s="1"/>
      <c r="B30" s="5" t="s">
        <v>30</v>
      </c>
      <c r="C30" s="5"/>
      <c r="D30" s="5"/>
      <c r="E30" s="5"/>
      <c r="F30" s="5"/>
      <c r="G30" s="5"/>
      <c r="H30" s="5"/>
      <c r="I30" s="5"/>
      <c r="J30" s="20" t="n">
        <f aca="false">1-J28</f>
        <v>0.873647058823529</v>
      </c>
    </row>
    <row r="31" customFormat="false" ht="7.5" hidden="false" customHeight="tru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customFormat="false" ht="13.5" hidden="false" customHeight="true" outlineLevel="0" collapsed="false">
      <c r="A32" s="1"/>
      <c r="B32" s="4" t="s">
        <v>31</v>
      </c>
      <c r="C32" s="4"/>
      <c r="D32" s="4"/>
      <c r="E32" s="4"/>
      <c r="F32" s="4"/>
      <c r="G32" s="4"/>
      <c r="H32" s="4"/>
      <c r="I32" s="4"/>
      <c r="J32" s="4"/>
    </row>
    <row r="33" customFormat="false" ht="27.75" hidden="false" customHeight="true" outlineLevel="0" collapsed="false">
      <c r="A33" s="1"/>
      <c r="B33" s="5" t="s">
        <v>32</v>
      </c>
      <c r="C33" s="5"/>
      <c r="D33" s="5"/>
      <c r="E33" s="5"/>
      <c r="F33" s="5"/>
      <c r="G33" s="5"/>
      <c r="H33" s="5"/>
      <c r="I33" s="5"/>
      <c r="J33" s="21" t="str">
        <f aca="false">IF(J28&lt;=0.3,"✅ Optimal",IF(J28&lt;=0.35,"⚠ Acceptable","🔴 À optimiser"))</f>
        <v>✅ Optimal</v>
      </c>
    </row>
    <row r="34" customFormat="false" ht="21.75" hidden="false" customHeight="true" outlineLevel="0" collapsed="false">
      <c r="A34" s="1"/>
      <c r="B34" s="5" t="s">
        <v>33</v>
      </c>
      <c r="C34" s="5"/>
      <c r="D34" s="5"/>
      <c r="E34" s="5"/>
      <c r="F34" s="5"/>
      <c r="G34" s="5"/>
      <c r="H34" s="5"/>
      <c r="I34" s="5"/>
      <c r="J34" s="22" t="n">
        <f aca="false">IF(J26&gt;0,J27/J26,"-")</f>
        <v>7.91433891992551</v>
      </c>
    </row>
    <row r="35" customFormat="false" ht="21.75" hidden="false" customHeight="true" outlineLevel="0" collapsed="false">
      <c r="A35" s="1"/>
      <c r="B35" s="5" t="s">
        <v>34</v>
      </c>
      <c r="C35" s="5"/>
      <c r="D35" s="5"/>
      <c r="E35" s="5"/>
      <c r="F35" s="5"/>
      <c r="G35" s="5"/>
      <c r="H35" s="5"/>
      <c r="I35" s="5"/>
      <c r="J35" s="23" t="n">
        <f aca="false">J26/0.3</f>
        <v>3.58</v>
      </c>
    </row>
    <row r="36" customFormat="false" ht="7.5" hidden="false" customHeight="tru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customFormat="false" ht="13.5" hidden="false" customHeight="true" outlineLevel="0" collapsed="false">
      <c r="A37" s="1"/>
      <c r="B37" s="4" t="s">
        <v>35</v>
      </c>
      <c r="C37" s="4"/>
      <c r="D37" s="4"/>
      <c r="E37" s="4"/>
      <c r="F37" s="4"/>
      <c r="G37" s="4"/>
      <c r="H37" s="4"/>
      <c r="I37" s="4"/>
      <c r="J37" s="4"/>
    </row>
    <row r="38" customFormat="false" ht="27.75" hidden="false" customHeight="true" outlineLevel="0" collapsed="false">
      <c r="A38" s="1"/>
      <c r="B38" s="24" t="s">
        <v>36</v>
      </c>
      <c r="C38" s="25" t="s">
        <v>109</v>
      </c>
      <c r="D38" s="25"/>
      <c r="E38" s="25"/>
      <c r="F38" s="25"/>
      <c r="G38" s="25"/>
      <c r="H38" s="25"/>
      <c r="I38" s="25"/>
      <c r="J38" s="25"/>
    </row>
    <row r="39" customFormat="false" ht="27.75" hidden="false" customHeight="true" outlineLevel="0" collapsed="false">
      <c r="A39" s="1"/>
      <c r="B39" s="26" t="s">
        <v>38</v>
      </c>
      <c r="C39" s="27" t="s">
        <v>110</v>
      </c>
      <c r="D39" s="27"/>
      <c r="E39" s="27"/>
      <c r="F39" s="27"/>
      <c r="G39" s="27"/>
      <c r="H39" s="27"/>
      <c r="I39" s="27"/>
      <c r="J39" s="27"/>
    </row>
    <row r="40" customFormat="false" ht="27.75" hidden="false" customHeight="true" outlineLevel="0" collapsed="false">
      <c r="A40" s="1"/>
      <c r="B40" s="24" t="s">
        <v>40</v>
      </c>
      <c r="C40" s="25" t="s">
        <v>111</v>
      </c>
      <c r="D40" s="25"/>
      <c r="E40" s="25"/>
      <c r="F40" s="25"/>
      <c r="G40" s="25"/>
      <c r="H40" s="25"/>
      <c r="I40" s="25"/>
      <c r="J40" s="25"/>
    </row>
    <row r="41" customFormat="false" ht="27.75" hidden="false" customHeight="true" outlineLevel="0" collapsed="false">
      <c r="A41" s="1"/>
      <c r="B41" s="26" t="s">
        <v>42</v>
      </c>
      <c r="C41" s="27" t="s">
        <v>112</v>
      </c>
      <c r="D41" s="27"/>
      <c r="E41" s="27"/>
      <c r="F41" s="27"/>
      <c r="G41" s="27"/>
      <c r="H41" s="27"/>
      <c r="I41" s="27"/>
      <c r="J41" s="27"/>
    </row>
    <row r="42" customFormat="false" ht="27.75" hidden="false" customHeight="true" outlineLevel="0" collapsed="false">
      <c r="A42" s="1"/>
      <c r="B42" s="24" t="s">
        <v>44</v>
      </c>
      <c r="C42" s="25" t="s">
        <v>113</v>
      </c>
      <c r="D42" s="25"/>
      <c r="E42" s="25"/>
      <c r="F42" s="25"/>
      <c r="G42" s="25"/>
      <c r="H42" s="25"/>
      <c r="I42" s="25"/>
      <c r="J42" s="25"/>
    </row>
    <row r="43" customFormat="false" ht="24" hidden="false" customHeight="true" outlineLevel="0" collapsed="false">
      <c r="A43" s="1"/>
      <c r="B43" s="28" t="s">
        <v>46</v>
      </c>
      <c r="C43" s="29"/>
      <c r="D43" s="29"/>
      <c r="E43" s="29"/>
      <c r="F43" s="29"/>
      <c r="G43" s="29"/>
      <c r="H43" s="29"/>
      <c r="I43" s="29"/>
      <c r="J43" s="29"/>
    </row>
    <row r="44" customFormat="false" ht="7.5" hidden="false" customHeight="tru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customFormat="false" ht="13.5" hidden="false" customHeight="true" outlineLevel="0" collapsed="false">
      <c r="A45" s="1"/>
      <c r="B45" s="4" t="s">
        <v>47</v>
      </c>
      <c r="C45" s="4"/>
      <c r="D45" s="4"/>
      <c r="E45" s="4"/>
      <c r="F45" s="4"/>
      <c r="G45" s="4"/>
      <c r="H45" s="4"/>
      <c r="I45" s="4"/>
      <c r="J45" s="4"/>
    </row>
    <row r="46" customFormat="false" ht="21.75" hidden="false" customHeight="true" outlineLevel="0" collapsed="false">
      <c r="A46" s="1"/>
      <c r="B46" s="5" t="s">
        <v>48</v>
      </c>
      <c r="C46" s="5"/>
      <c r="D46" s="5"/>
      <c r="E46" s="5"/>
      <c r="F46" s="25" t="s">
        <v>114</v>
      </c>
      <c r="G46" s="25"/>
      <c r="H46" s="25"/>
      <c r="I46" s="25"/>
      <c r="J46" s="25"/>
    </row>
    <row r="47" customFormat="false" ht="21.75" hidden="false" customHeight="true" outlineLevel="0" collapsed="false">
      <c r="A47" s="1"/>
      <c r="B47" s="5" t="s">
        <v>50</v>
      </c>
      <c r="C47" s="5"/>
      <c r="D47" s="5"/>
      <c r="E47" s="5"/>
      <c r="F47" s="25" t="s">
        <v>115</v>
      </c>
      <c r="G47" s="25"/>
      <c r="H47" s="25"/>
      <c r="I47" s="25"/>
      <c r="J47" s="25"/>
    </row>
    <row r="48" customFormat="false" ht="21.75" hidden="false" customHeight="true" outlineLevel="0" collapsed="false">
      <c r="A48" s="1"/>
      <c r="B48" s="5" t="s">
        <v>52</v>
      </c>
      <c r="C48" s="5"/>
      <c r="D48" s="5"/>
      <c r="E48" s="5"/>
      <c r="F48" s="25" t="s">
        <v>116</v>
      </c>
      <c r="G48" s="25"/>
      <c r="H48" s="25"/>
      <c r="I48" s="25"/>
      <c r="J48" s="25"/>
    </row>
    <row r="49" customFormat="false" ht="7.5" hidden="false" customHeight="tru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customFormat="false" ht="18" hidden="false" customHeight="true" outlineLevel="0" collapsed="false">
      <c r="A50" s="1"/>
      <c r="B50" s="30" t="s">
        <v>54</v>
      </c>
      <c r="C50" s="30"/>
      <c r="D50" s="30"/>
      <c r="E50" s="30"/>
      <c r="F50" s="30"/>
      <c r="G50" s="30"/>
      <c r="H50" s="30"/>
      <c r="I50" s="30"/>
      <c r="J50" s="30"/>
    </row>
    <row r="51" customFormat="false" ht="18" hidden="false" customHeight="true" outlineLevel="0" collapsed="false">
      <c r="A51" s="1"/>
      <c r="B51" s="31" t="s">
        <v>55</v>
      </c>
      <c r="C51" s="31"/>
      <c r="D51" s="31"/>
      <c r="E51" s="31"/>
      <c r="F51" s="31"/>
      <c r="G51" s="31"/>
      <c r="H51" s="31"/>
      <c r="I51" s="31"/>
      <c r="J51" s="3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</row>
  </sheetData>
  <mergeCells count="50">
    <mergeCell ref="B2:J2"/>
    <mergeCell ref="B3:J3"/>
    <mergeCell ref="B5:J5"/>
    <mergeCell ref="B6:E6"/>
    <mergeCell ref="F6:J6"/>
    <mergeCell ref="B7:E7"/>
    <mergeCell ref="F7:J7"/>
    <mergeCell ref="B8:E8"/>
    <mergeCell ref="F8:J8"/>
    <mergeCell ref="B9:E9"/>
    <mergeCell ref="F9:J9"/>
    <mergeCell ref="B11:J11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B23:I23"/>
    <mergeCell ref="B25:J25"/>
    <mergeCell ref="B26:I26"/>
    <mergeCell ref="B27:I27"/>
    <mergeCell ref="B28:I28"/>
    <mergeCell ref="B29:I29"/>
    <mergeCell ref="B30:I30"/>
    <mergeCell ref="B32:J32"/>
    <mergeCell ref="B33:I33"/>
    <mergeCell ref="B34:I34"/>
    <mergeCell ref="B35:I35"/>
    <mergeCell ref="B37:J37"/>
    <mergeCell ref="C38:J38"/>
    <mergeCell ref="C39:J39"/>
    <mergeCell ref="C40:J40"/>
    <mergeCell ref="C41:J41"/>
    <mergeCell ref="C42:J42"/>
    <mergeCell ref="C43:J43"/>
    <mergeCell ref="B45:J45"/>
    <mergeCell ref="B46:E46"/>
    <mergeCell ref="F46:J46"/>
    <mergeCell ref="B47:E47"/>
    <mergeCell ref="F47:J47"/>
    <mergeCell ref="B48:E48"/>
    <mergeCell ref="F48:J48"/>
    <mergeCell ref="B50:J50"/>
    <mergeCell ref="B51:J5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E704F"/>
    <pageSetUpPr fitToPage="false"/>
  </sheetPr>
  <dimension ref="A1:J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.51"/>
    <col collapsed="false" customWidth="true" hidden="false" outlineLevel="0" max="2" min="2" style="0" width="28"/>
    <col collapsed="false" customWidth="true" hidden="false" outlineLevel="0" max="5" min="3" style="0" width="8"/>
    <col collapsed="false" customWidth="true" hidden="false" outlineLevel="0" max="8" min="6" style="0" width="10"/>
    <col collapsed="false" customWidth="true" hidden="false" outlineLevel="0" max="10" min="9" style="0" width="11"/>
  </cols>
  <sheetData>
    <row r="1" customFormat="false" ht="7.5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</row>
    <row r="2" customFormat="false" ht="36" hidden="false" customHeight="true" outlineLevel="0" collapsed="false">
      <c r="A2" s="1"/>
      <c r="B2" s="2" t="s">
        <v>0</v>
      </c>
      <c r="C2" s="2"/>
      <c r="D2" s="2"/>
      <c r="E2" s="2"/>
      <c r="F2" s="2"/>
      <c r="G2" s="2"/>
      <c r="H2" s="2"/>
      <c r="I2" s="2"/>
      <c r="J2" s="2"/>
    </row>
    <row r="3" customFormat="false" ht="18" hidden="false" customHeight="true" outlineLevel="0" collapsed="false">
      <c r="A3" s="1"/>
      <c r="B3" s="3" t="s">
        <v>1</v>
      </c>
      <c r="C3" s="3"/>
      <c r="D3" s="3"/>
      <c r="E3" s="3"/>
      <c r="F3" s="3"/>
      <c r="G3" s="3"/>
      <c r="H3" s="3"/>
      <c r="I3" s="3"/>
      <c r="J3" s="3"/>
    </row>
    <row r="4" customFormat="false" ht="7.5" hidden="false" customHeight="tru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</row>
    <row r="5" customFormat="false" ht="13.5" hidden="false" customHeight="true" outlineLevel="0" collapsed="false">
      <c r="A5" s="1"/>
      <c r="B5" s="4" t="s">
        <v>2</v>
      </c>
      <c r="C5" s="4"/>
      <c r="D5" s="4"/>
      <c r="E5" s="4"/>
      <c r="F5" s="4"/>
      <c r="G5" s="4"/>
      <c r="H5" s="4"/>
      <c r="I5" s="4"/>
      <c r="J5" s="4"/>
    </row>
    <row r="6" customFormat="false" ht="21.75" hidden="false" customHeight="true" outlineLevel="0" collapsed="false">
      <c r="A6" s="1"/>
      <c r="B6" s="5" t="s">
        <v>3</v>
      </c>
      <c r="C6" s="5"/>
      <c r="D6" s="5"/>
      <c r="E6" s="5"/>
      <c r="F6" s="6" t="s">
        <v>117</v>
      </c>
      <c r="G6" s="6"/>
      <c r="H6" s="6"/>
      <c r="I6" s="6"/>
      <c r="J6" s="6"/>
    </row>
    <row r="7" customFormat="false" ht="21.75" hidden="false" customHeight="true" outlineLevel="0" collapsed="false">
      <c r="A7" s="1"/>
      <c r="B7" s="5" t="s">
        <v>5</v>
      </c>
      <c r="C7" s="5"/>
      <c r="D7" s="5"/>
      <c r="E7" s="5"/>
      <c r="F7" s="6" t="s">
        <v>103</v>
      </c>
      <c r="G7" s="6"/>
      <c r="H7" s="6"/>
      <c r="I7" s="6"/>
      <c r="J7" s="6"/>
    </row>
    <row r="8" customFormat="false" ht="21.75" hidden="false" customHeight="true" outlineLevel="0" collapsed="false">
      <c r="A8" s="1"/>
      <c r="B8" s="5" t="s">
        <v>7</v>
      </c>
      <c r="C8" s="5"/>
      <c r="D8" s="5"/>
      <c r="E8" s="5"/>
      <c r="F8" s="6" t="n">
        <v>4</v>
      </c>
      <c r="G8" s="6"/>
      <c r="H8" s="6"/>
      <c r="I8" s="6"/>
      <c r="J8" s="6"/>
    </row>
    <row r="9" customFormat="false" ht="21.75" hidden="false" customHeight="true" outlineLevel="0" collapsed="false">
      <c r="A9" s="1"/>
      <c r="B9" s="5" t="s">
        <v>8</v>
      </c>
      <c r="C9" s="5"/>
      <c r="D9" s="5"/>
      <c r="E9" s="5"/>
      <c r="F9" s="6" t="s">
        <v>9</v>
      </c>
      <c r="G9" s="6"/>
      <c r="H9" s="6"/>
      <c r="I9" s="6"/>
      <c r="J9" s="6"/>
    </row>
    <row r="10" customFormat="false" ht="7.5" hidden="false" customHeight="tru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customFormat="false" ht="13.5" hidden="false" customHeight="true" outlineLevel="0" collapsed="false">
      <c r="A11" s="1"/>
      <c r="B11" s="4" t="s">
        <v>10</v>
      </c>
      <c r="C11" s="4"/>
      <c r="D11" s="4"/>
      <c r="E11" s="4"/>
      <c r="F11" s="4"/>
      <c r="G11" s="4"/>
      <c r="H11" s="4"/>
      <c r="I11" s="4"/>
      <c r="J11" s="4"/>
    </row>
    <row r="12" customFormat="false" ht="21.75" hidden="false" customHeight="true" outlineLevel="0" collapsed="false">
      <c r="A12" s="1"/>
      <c r="B12" s="7" t="s">
        <v>11</v>
      </c>
      <c r="C12" s="7"/>
      <c r="D12" s="7"/>
      <c r="E12" s="7"/>
      <c r="F12" s="7" t="s">
        <v>12</v>
      </c>
      <c r="G12" s="7" t="s">
        <v>13</v>
      </c>
      <c r="H12" s="7" t="s">
        <v>14</v>
      </c>
      <c r="I12" s="7" t="s">
        <v>15</v>
      </c>
      <c r="J12" s="7" t="s">
        <v>16</v>
      </c>
    </row>
    <row r="13" customFormat="false" ht="19.5" hidden="false" customHeight="true" outlineLevel="0" collapsed="false">
      <c r="A13" s="1"/>
      <c r="B13" s="8" t="s">
        <v>118</v>
      </c>
      <c r="C13" s="8"/>
      <c r="D13" s="8"/>
      <c r="E13" s="8"/>
      <c r="F13" s="9" t="n">
        <v>500</v>
      </c>
      <c r="G13" s="10" t="n">
        <v>0</v>
      </c>
      <c r="H13" s="9" t="n">
        <f aca="false">F13*(1-G13)</f>
        <v>500</v>
      </c>
      <c r="I13" s="11" t="n">
        <v>3.8</v>
      </c>
      <c r="J13" s="11" t="n">
        <f aca="false">H13/1000*I13</f>
        <v>1.9</v>
      </c>
    </row>
    <row r="14" customFormat="false" ht="19.5" hidden="false" customHeight="true" outlineLevel="0" collapsed="false">
      <c r="A14" s="1"/>
      <c r="B14" s="12" t="s">
        <v>106</v>
      </c>
      <c r="C14" s="12"/>
      <c r="D14" s="12"/>
      <c r="E14" s="12"/>
      <c r="F14" s="13" t="n">
        <v>60</v>
      </c>
      <c r="G14" s="14" t="n">
        <v>0</v>
      </c>
      <c r="H14" s="13" t="n">
        <f aca="false">F14*(1-G14)</f>
        <v>60</v>
      </c>
      <c r="I14" s="15" t="n">
        <v>1.2</v>
      </c>
      <c r="J14" s="15" t="n">
        <f aca="false">H14/1000*I14</f>
        <v>0.072</v>
      </c>
    </row>
    <row r="15" customFormat="false" ht="19.5" hidden="false" customHeight="true" outlineLevel="0" collapsed="false">
      <c r="A15" s="1"/>
      <c r="B15" s="8" t="s">
        <v>119</v>
      </c>
      <c r="C15" s="8"/>
      <c r="D15" s="8"/>
      <c r="E15" s="8"/>
      <c r="F15" s="9" t="n">
        <v>6</v>
      </c>
      <c r="G15" s="10" t="n">
        <v>0</v>
      </c>
      <c r="H15" s="9" t="n">
        <f aca="false">F15*(1-G15)</f>
        <v>6</v>
      </c>
      <c r="I15" s="11" t="n">
        <v>28</v>
      </c>
      <c r="J15" s="11" t="n">
        <f aca="false">H15/1000*I15</f>
        <v>0.168</v>
      </c>
    </row>
    <row r="16" customFormat="false" ht="19.5" hidden="false" customHeight="true" outlineLevel="0" collapsed="false">
      <c r="A16" s="1"/>
      <c r="B16" s="12" t="s">
        <v>120</v>
      </c>
      <c r="C16" s="12"/>
      <c r="D16" s="12"/>
      <c r="E16" s="12"/>
      <c r="F16" s="13" t="n">
        <v>1</v>
      </c>
      <c r="G16" s="14" t="n">
        <v>0</v>
      </c>
      <c r="H16" s="13" t="n">
        <f aca="false">F16*(1-G16)</f>
        <v>1</v>
      </c>
      <c r="I16" s="15" t="n">
        <v>4.5</v>
      </c>
      <c r="J16" s="15" t="n">
        <f aca="false">H16/1000*I16</f>
        <v>0.0045</v>
      </c>
    </row>
    <row r="17" customFormat="false" ht="19.5" hidden="false" customHeight="true" outlineLevel="0" collapsed="false">
      <c r="A17" s="1"/>
      <c r="B17" s="8" t="s">
        <v>121</v>
      </c>
      <c r="C17" s="8"/>
      <c r="D17" s="8"/>
      <c r="E17" s="8"/>
      <c r="F17" s="9" t="n">
        <v>200</v>
      </c>
      <c r="G17" s="10" t="n">
        <v>0.05</v>
      </c>
      <c r="H17" s="9" t="n">
        <f aca="false">F17*(1-G17)</f>
        <v>190</v>
      </c>
      <c r="I17" s="11" t="n">
        <v>5</v>
      </c>
      <c r="J17" s="11" t="n">
        <f aca="false">H17/1000*I17</f>
        <v>0.95</v>
      </c>
    </row>
    <row r="18" customFormat="false" ht="19.5" hidden="false" customHeight="true" outlineLevel="0" collapsed="false">
      <c r="A18" s="1"/>
      <c r="B18" s="12" t="s">
        <v>122</v>
      </c>
      <c r="C18" s="12"/>
      <c r="D18" s="12"/>
      <c r="E18" s="12"/>
      <c r="F18" s="13" t="n">
        <v>30</v>
      </c>
      <c r="G18" s="14" t="n">
        <v>0</v>
      </c>
      <c r="H18" s="13" t="n">
        <f aca="false">F18*(1-G18)</f>
        <v>30</v>
      </c>
      <c r="I18" s="15" t="n">
        <v>2</v>
      </c>
      <c r="J18" s="15" t="n">
        <f aca="false">H18/1000*I18</f>
        <v>0.06</v>
      </c>
    </row>
    <row r="19" customFormat="false" ht="19.5" hidden="false" customHeight="true" outlineLevel="0" collapsed="false">
      <c r="A19" s="1"/>
      <c r="B19" s="8"/>
      <c r="C19" s="8"/>
      <c r="D19" s="8"/>
      <c r="E19" s="8"/>
      <c r="F19" s="8"/>
      <c r="G19" s="8"/>
      <c r="H19" s="8"/>
      <c r="I19" s="8"/>
      <c r="J19" s="8"/>
    </row>
    <row r="20" customFormat="false" ht="19.5" hidden="false" customHeight="true" outlineLevel="0" collapsed="false">
      <c r="A20" s="1"/>
      <c r="B20" s="12"/>
      <c r="C20" s="12"/>
      <c r="D20" s="12"/>
      <c r="E20" s="12"/>
      <c r="F20" s="12"/>
      <c r="G20" s="12"/>
      <c r="H20" s="12"/>
      <c r="I20" s="12"/>
      <c r="J20" s="12"/>
    </row>
    <row r="21" customFormat="false" ht="19.5" hidden="false" customHeight="true" outlineLevel="0" collapsed="false">
      <c r="A21" s="1"/>
      <c r="B21" s="8"/>
      <c r="C21" s="8"/>
      <c r="D21" s="8"/>
      <c r="E21" s="8"/>
      <c r="F21" s="8"/>
      <c r="G21" s="8"/>
      <c r="H21" s="8"/>
      <c r="I21" s="8"/>
      <c r="J21" s="8"/>
    </row>
    <row r="22" customFormat="false" ht="19.5" hidden="false" customHeight="true" outlineLevel="0" collapsed="false">
      <c r="A22" s="1"/>
      <c r="B22" s="12"/>
      <c r="C22" s="12"/>
      <c r="D22" s="12"/>
      <c r="E22" s="12"/>
      <c r="F22" s="12"/>
      <c r="G22" s="12"/>
      <c r="H22" s="12"/>
      <c r="I22" s="12"/>
      <c r="J22" s="12"/>
    </row>
    <row r="23" customFormat="false" ht="24" hidden="false" customHeight="true" outlineLevel="0" collapsed="false">
      <c r="A23" s="1"/>
      <c r="B23" s="16" t="s">
        <v>24</v>
      </c>
      <c r="C23" s="16"/>
      <c r="D23" s="16"/>
      <c r="E23" s="16"/>
      <c r="F23" s="16"/>
      <c r="G23" s="16"/>
      <c r="H23" s="16"/>
      <c r="I23" s="16"/>
      <c r="J23" s="17" t="n">
        <f aca="false">SUM(J13:J22)/4</f>
        <v>0.788625</v>
      </c>
    </row>
    <row r="24" customFormat="false" ht="7.5" hidden="false" customHeight="tru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customFormat="false" ht="13.5" hidden="false" customHeight="true" outlineLevel="0" collapsed="false">
      <c r="A25" s="1"/>
      <c r="B25" s="4" t="s">
        <v>25</v>
      </c>
      <c r="C25" s="4"/>
      <c r="D25" s="4"/>
      <c r="E25" s="4"/>
      <c r="F25" s="4"/>
      <c r="G25" s="4"/>
      <c r="H25" s="4"/>
      <c r="I25" s="4"/>
      <c r="J25" s="4"/>
    </row>
    <row r="26" customFormat="false" ht="21.75" hidden="false" customHeight="true" outlineLevel="0" collapsed="false">
      <c r="A26" s="1"/>
      <c r="B26" s="5" t="s">
        <v>26</v>
      </c>
      <c r="C26" s="5"/>
      <c r="D26" s="5"/>
      <c r="E26" s="5"/>
      <c r="F26" s="5"/>
      <c r="G26" s="5"/>
      <c r="H26" s="5"/>
      <c r="I26" s="5"/>
      <c r="J26" s="18" t="n">
        <f aca="false">J23</f>
        <v>0.788625</v>
      </c>
    </row>
    <row r="27" customFormat="false" ht="21.75" hidden="false" customHeight="true" outlineLevel="0" collapsed="false">
      <c r="A27" s="1"/>
      <c r="B27" s="5" t="s">
        <v>27</v>
      </c>
      <c r="C27" s="5"/>
      <c r="D27" s="5"/>
      <c r="E27" s="5"/>
      <c r="F27" s="5"/>
      <c r="G27" s="5"/>
      <c r="H27" s="5"/>
      <c r="I27" s="5"/>
      <c r="J27" s="19" t="n">
        <v>7</v>
      </c>
    </row>
    <row r="28" customFormat="false" ht="21.75" hidden="false" customHeight="true" outlineLevel="0" collapsed="false">
      <c r="A28" s="1"/>
      <c r="B28" s="5" t="s">
        <v>28</v>
      </c>
      <c r="C28" s="5"/>
      <c r="D28" s="5"/>
      <c r="E28" s="5"/>
      <c r="F28" s="5"/>
      <c r="G28" s="5"/>
      <c r="H28" s="5"/>
      <c r="I28" s="5"/>
      <c r="J28" s="20" t="n">
        <f aca="false">J26/J27</f>
        <v>0.112660714285714</v>
      </c>
    </row>
    <row r="29" customFormat="false" ht="21.75" hidden="false" customHeight="true" outlineLevel="0" collapsed="false">
      <c r="A29" s="1"/>
      <c r="B29" s="5" t="s">
        <v>29</v>
      </c>
      <c r="C29" s="5"/>
      <c r="D29" s="5"/>
      <c r="E29" s="5"/>
      <c r="F29" s="5"/>
      <c r="G29" s="5"/>
      <c r="H29" s="5"/>
      <c r="I29" s="5"/>
      <c r="J29" s="18" t="n">
        <f aca="false">J27-J26</f>
        <v>6.211375</v>
      </c>
    </row>
    <row r="30" customFormat="false" ht="21.75" hidden="false" customHeight="true" outlineLevel="0" collapsed="false">
      <c r="A30" s="1"/>
      <c r="B30" s="5" t="s">
        <v>30</v>
      </c>
      <c r="C30" s="5"/>
      <c r="D30" s="5"/>
      <c r="E30" s="5"/>
      <c r="F30" s="5"/>
      <c r="G30" s="5"/>
      <c r="H30" s="5"/>
      <c r="I30" s="5"/>
      <c r="J30" s="20" t="n">
        <f aca="false">1-J28</f>
        <v>0.887339285714286</v>
      </c>
    </row>
    <row r="31" customFormat="false" ht="7.5" hidden="false" customHeight="tru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customFormat="false" ht="13.5" hidden="false" customHeight="true" outlineLevel="0" collapsed="false">
      <c r="A32" s="1"/>
      <c r="B32" s="4" t="s">
        <v>31</v>
      </c>
      <c r="C32" s="4"/>
      <c r="D32" s="4"/>
      <c r="E32" s="4"/>
      <c r="F32" s="4"/>
      <c r="G32" s="4"/>
      <c r="H32" s="4"/>
      <c r="I32" s="4"/>
      <c r="J32" s="4"/>
    </row>
    <row r="33" customFormat="false" ht="27.75" hidden="false" customHeight="true" outlineLevel="0" collapsed="false">
      <c r="A33" s="1"/>
      <c r="B33" s="5" t="s">
        <v>32</v>
      </c>
      <c r="C33" s="5"/>
      <c r="D33" s="5"/>
      <c r="E33" s="5"/>
      <c r="F33" s="5"/>
      <c r="G33" s="5"/>
      <c r="H33" s="5"/>
      <c r="I33" s="5"/>
      <c r="J33" s="21" t="str">
        <f aca="false">IF(J28&lt;=0.3,"✅ Optimal",IF(J28&lt;=0.35,"⚠ Acceptable","🔴 À optimiser"))</f>
        <v>✅ Optimal</v>
      </c>
    </row>
    <row r="34" customFormat="false" ht="21.75" hidden="false" customHeight="true" outlineLevel="0" collapsed="false">
      <c r="A34" s="1"/>
      <c r="B34" s="5" t="s">
        <v>33</v>
      </c>
      <c r="C34" s="5"/>
      <c r="D34" s="5"/>
      <c r="E34" s="5"/>
      <c r="F34" s="5"/>
      <c r="G34" s="5"/>
      <c r="H34" s="5"/>
      <c r="I34" s="5"/>
      <c r="J34" s="22" t="n">
        <f aca="false">IF(J26&gt;0,J27/J26,"-")</f>
        <v>8.87620859090189</v>
      </c>
    </row>
    <row r="35" customFormat="false" ht="21.75" hidden="false" customHeight="true" outlineLevel="0" collapsed="false">
      <c r="A35" s="1"/>
      <c r="B35" s="5" t="s">
        <v>34</v>
      </c>
      <c r="C35" s="5"/>
      <c r="D35" s="5"/>
      <c r="E35" s="5"/>
      <c r="F35" s="5"/>
      <c r="G35" s="5"/>
      <c r="H35" s="5"/>
      <c r="I35" s="5"/>
      <c r="J35" s="23" t="n">
        <f aca="false">J26/0.3</f>
        <v>2.62875</v>
      </c>
    </row>
    <row r="36" customFormat="false" ht="7.5" hidden="false" customHeight="tru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customFormat="false" ht="13.5" hidden="false" customHeight="true" outlineLevel="0" collapsed="false">
      <c r="A37" s="1"/>
      <c r="B37" s="4" t="s">
        <v>35</v>
      </c>
      <c r="C37" s="4"/>
      <c r="D37" s="4"/>
      <c r="E37" s="4"/>
      <c r="F37" s="4"/>
      <c r="G37" s="4"/>
      <c r="H37" s="4"/>
      <c r="I37" s="4"/>
      <c r="J37" s="4"/>
    </row>
    <row r="38" customFormat="false" ht="27.75" hidden="false" customHeight="true" outlineLevel="0" collapsed="false">
      <c r="A38" s="1"/>
      <c r="B38" s="24" t="s">
        <v>36</v>
      </c>
      <c r="C38" s="25" t="s">
        <v>123</v>
      </c>
      <c r="D38" s="25"/>
      <c r="E38" s="25"/>
      <c r="F38" s="25"/>
      <c r="G38" s="25"/>
      <c r="H38" s="25"/>
      <c r="I38" s="25"/>
      <c r="J38" s="25"/>
    </row>
    <row r="39" customFormat="false" ht="27.75" hidden="false" customHeight="true" outlineLevel="0" collapsed="false">
      <c r="A39" s="1"/>
      <c r="B39" s="26" t="s">
        <v>38</v>
      </c>
      <c r="C39" s="27" t="s">
        <v>124</v>
      </c>
      <c r="D39" s="27"/>
      <c r="E39" s="27"/>
      <c r="F39" s="27"/>
      <c r="G39" s="27"/>
      <c r="H39" s="27"/>
      <c r="I39" s="27"/>
      <c r="J39" s="27"/>
    </row>
    <row r="40" customFormat="false" ht="27.75" hidden="false" customHeight="true" outlineLevel="0" collapsed="false">
      <c r="A40" s="1"/>
      <c r="B40" s="24" t="s">
        <v>40</v>
      </c>
      <c r="C40" s="25" t="s">
        <v>125</v>
      </c>
      <c r="D40" s="25"/>
      <c r="E40" s="25"/>
      <c r="F40" s="25"/>
      <c r="G40" s="25"/>
      <c r="H40" s="25"/>
      <c r="I40" s="25"/>
      <c r="J40" s="25"/>
    </row>
    <row r="41" customFormat="false" ht="27.75" hidden="false" customHeight="true" outlineLevel="0" collapsed="false">
      <c r="A41" s="1"/>
      <c r="B41" s="26" t="s">
        <v>42</v>
      </c>
      <c r="C41" s="27" t="s">
        <v>126</v>
      </c>
      <c r="D41" s="27"/>
      <c r="E41" s="27"/>
      <c r="F41" s="27"/>
      <c r="G41" s="27"/>
      <c r="H41" s="27"/>
      <c r="I41" s="27"/>
      <c r="J41" s="27"/>
    </row>
    <row r="42" customFormat="false" ht="27.75" hidden="false" customHeight="true" outlineLevel="0" collapsed="false">
      <c r="A42" s="1"/>
      <c r="B42" s="24" t="s">
        <v>44</v>
      </c>
      <c r="C42" s="25" t="s">
        <v>127</v>
      </c>
      <c r="D42" s="25"/>
      <c r="E42" s="25"/>
      <c r="F42" s="25"/>
      <c r="G42" s="25"/>
      <c r="H42" s="25"/>
      <c r="I42" s="25"/>
      <c r="J42" s="25"/>
    </row>
    <row r="43" customFormat="false" ht="24" hidden="false" customHeight="true" outlineLevel="0" collapsed="false">
      <c r="A43" s="1"/>
      <c r="B43" s="28" t="s">
        <v>46</v>
      </c>
      <c r="C43" s="29"/>
      <c r="D43" s="29"/>
      <c r="E43" s="29"/>
      <c r="F43" s="29"/>
      <c r="G43" s="29"/>
      <c r="H43" s="29"/>
      <c r="I43" s="29"/>
      <c r="J43" s="29"/>
    </row>
    <row r="44" customFormat="false" ht="7.5" hidden="false" customHeight="tru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customFormat="false" ht="13.5" hidden="false" customHeight="true" outlineLevel="0" collapsed="false">
      <c r="A45" s="1"/>
      <c r="B45" s="4" t="s">
        <v>47</v>
      </c>
      <c r="C45" s="4"/>
      <c r="D45" s="4"/>
      <c r="E45" s="4"/>
      <c r="F45" s="4"/>
      <c r="G45" s="4"/>
      <c r="H45" s="4"/>
      <c r="I45" s="4"/>
      <c r="J45" s="4"/>
    </row>
    <row r="46" customFormat="false" ht="21.75" hidden="false" customHeight="true" outlineLevel="0" collapsed="false">
      <c r="A46" s="1"/>
      <c r="B46" s="5" t="s">
        <v>48</v>
      </c>
      <c r="C46" s="5"/>
      <c r="D46" s="5"/>
      <c r="E46" s="5"/>
      <c r="F46" s="25" t="s">
        <v>49</v>
      </c>
      <c r="G46" s="25"/>
      <c r="H46" s="25"/>
      <c r="I46" s="25"/>
      <c r="J46" s="25"/>
    </row>
    <row r="47" customFormat="false" ht="21.75" hidden="false" customHeight="true" outlineLevel="0" collapsed="false">
      <c r="A47" s="1"/>
      <c r="B47" s="5" t="s">
        <v>50</v>
      </c>
      <c r="C47" s="5"/>
      <c r="D47" s="5"/>
      <c r="E47" s="5"/>
      <c r="F47" s="25" t="s">
        <v>128</v>
      </c>
      <c r="G47" s="25"/>
      <c r="H47" s="25"/>
      <c r="I47" s="25"/>
      <c r="J47" s="25"/>
    </row>
    <row r="48" customFormat="false" ht="21.75" hidden="false" customHeight="true" outlineLevel="0" collapsed="false">
      <c r="A48" s="1"/>
      <c r="B48" s="5" t="s">
        <v>52</v>
      </c>
      <c r="C48" s="5"/>
      <c r="D48" s="5"/>
      <c r="E48" s="5"/>
      <c r="F48" s="25" t="s">
        <v>129</v>
      </c>
      <c r="G48" s="25"/>
      <c r="H48" s="25"/>
      <c r="I48" s="25"/>
      <c r="J48" s="25"/>
    </row>
    <row r="49" customFormat="false" ht="7.5" hidden="false" customHeight="tru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customFormat="false" ht="18" hidden="false" customHeight="true" outlineLevel="0" collapsed="false">
      <c r="A50" s="1"/>
      <c r="B50" s="30" t="s">
        <v>54</v>
      </c>
      <c r="C50" s="30"/>
      <c r="D50" s="30"/>
      <c r="E50" s="30"/>
      <c r="F50" s="30"/>
      <c r="G50" s="30"/>
      <c r="H50" s="30"/>
      <c r="I50" s="30"/>
      <c r="J50" s="30"/>
    </row>
    <row r="51" customFormat="false" ht="18" hidden="false" customHeight="true" outlineLevel="0" collapsed="false">
      <c r="A51" s="1"/>
      <c r="B51" s="31" t="s">
        <v>55</v>
      </c>
      <c r="C51" s="31"/>
      <c r="D51" s="31"/>
      <c r="E51" s="31"/>
      <c r="F51" s="31"/>
      <c r="G51" s="31"/>
      <c r="H51" s="31"/>
      <c r="I51" s="31"/>
      <c r="J51" s="3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</row>
  </sheetData>
  <mergeCells count="50">
    <mergeCell ref="B2:J2"/>
    <mergeCell ref="B3:J3"/>
    <mergeCell ref="B5:J5"/>
    <mergeCell ref="B6:E6"/>
    <mergeCell ref="F6:J6"/>
    <mergeCell ref="B7:E7"/>
    <mergeCell ref="F7:J7"/>
    <mergeCell ref="B8:E8"/>
    <mergeCell ref="F8:J8"/>
    <mergeCell ref="B9:E9"/>
    <mergeCell ref="F9:J9"/>
    <mergeCell ref="B11:J11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B23:I23"/>
    <mergeCell ref="B25:J25"/>
    <mergeCell ref="B26:I26"/>
    <mergeCell ref="B27:I27"/>
    <mergeCell ref="B28:I28"/>
    <mergeCell ref="B29:I29"/>
    <mergeCell ref="B30:I30"/>
    <mergeCell ref="B32:J32"/>
    <mergeCell ref="B33:I33"/>
    <mergeCell ref="B34:I34"/>
    <mergeCell ref="B35:I35"/>
    <mergeCell ref="B37:J37"/>
    <mergeCell ref="C38:J38"/>
    <mergeCell ref="C39:J39"/>
    <mergeCell ref="C40:J40"/>
    <mergeCell ref="C41:J41"/>
    <mergeCell ref="C42:J42"/>
    <mergeCell ref="C43:J43"/>
    <mergeCell ref="B45:J45"/>
    <mergeCell ref="B46:E46"/>
    <mergeCell ref="F46:J46"/>
    <mergeCell ref="B47:E47"/>
    <mergeCell ref="F47:J47"/>
    <mergeCell ref="B48:E48"/>
    <mergeCell ref="F48:J48"/>
    <mergeCell ref="B50:J50"/>
    <mergeCell ref="B51:J5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E704F"/>
    <pageSetUpPr fitToPage="false"/>
  </sheetPr>
  <dimension ref="A1:H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5" topLeftCell="B6" activePane="bottomRight" state="frozen"/>
      <selection pane="topLeft" activeCell="A1" activeCellId="0" sqref="A1"/>
      <selection pane="topRight" activeCell="B1" activeCellId="0" sqref="B1"/>
      <selection pane="bottomLeft" activeCell="A6" activeCellId="0" sqref="A6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.51"/>
    <col collapsed="false" customWidth="true" hidden="false" outlineLevel="0" max="2" min="2" style="0" width="28"/>
    <col collapsed="false" customWidth="true" hidden="false" outlineLevel="0" max="4" min="3" style="0" width="14"/>
    <col collapsed="false" customWidth="true" hidden="false" outlineLevel="0" max="6" min="5" style="0" width="12"/>
    <col collapsed="false" customWidth="true" hidden="false" outlineLevel="0" max="7" min="7" style="0" width="16"/>
    <col collapsed="false" customWidth="true" hidden="false" outlineLevel="0" max="8" min="8" style="0" width="12"/>
  </cols>
  <sheetData>
    <row r="1" customFormat="false" ht="7.5" hidden="false" customHeight="true" outlineLevel="0" collapsed="false">
      <c r="A1" s="1"/>
      <c r="B1" s="1"/>
      <c r="C1" s="1"/>
      <c r="D1" s="1"/>
      <c r="E1" s="1"/>
      <c r="F1" s="1"/>
      <c r="G1" s="1"/>
      <c r="H1" s="1"/>
    </row>
    <row r="2" customFormat="false" ht="36" hidden="false" customHeight="true" outlineLevel="0" collapsed="false">
      <c r="A2" s="1"/>
      <c r="B2" s="32" t="s">
        <v>130</v>
      </c>
      <c r="C2" s="32"/>
      <c r="D2" s="32"/>
      <c r="E2" s="32"/>
      <c r="F2" s="32"/>
      <c r="G2" s="32"/>
      <c r="H2" s="32"/>
    </row>
    <row r="3" customFormat="false" ht="18" hidden="false" customHeight="true" outlineLevel="0" collapsed="false">
      <c r="A3" s="1"/>
      <c r="B3" s="3" t="s">
        <v>131</v>
      </c>
      <c r="C3" s="3"/>
      <c r="D3" s="3"/>
      <c r="E3" s="3"/>
      <c r="F3" s="3"/>
      <c r="G3" s="3"/>
      <c r="H3" s="3"/>
    </row>
    <row r="4" customFormat="false" ht="7.5" hidden="false" customHeight="true" outlineLevel="0" collapsed="false">
      <c r="A4" s="1"/>
      <c r="B4" s="1"/>
      <c r="C4" s="1"/>
      <c r="D4" s="1"/>
      <c r="E4" s="1"/>
      <c r="F4" s="1"/>
      <c r="G4" s="1"/>
      <c r="H4" s="1"/>
    </row>
    <row r="5" customFormat="false" ht="24" hidden="false" customHeight="true" outlineLevel="0" collapsed="false">
      <c r="A5" s="1"/>
      <c r="B5" s="4" t="s">
        <v>132</v>
      </c>
      <c r="C5" s="4" t="s">
        <v>133</v>
      </c>
      <c r="D5" s="4" t="s">
        <v>134</v>
      </c>
      <c r="E5" s="4" t="s">
        <v>135</v>
      </c>
      <c r="F5" s="4" t="s">
        <v>136</v>
      </c>
      <c r="G5" s="4" t="s">
        <v>137</v>
      </c>
      <c r="H5" s="4" t="s">
        <v>138</v>
      </c>
    </row>
    <row r="6" customFormat="false" ht="19.5" hidden="false" customHeight="true" outlineLevel="0" collapsed="false">
      <c r="A6" s="1"/>
      <c r="B6" s="33" t="s">
        <v>139</v>
      </c>
      <c r="C6" s="33"/>
      <c r="D6" s="33"/>
      <c r="E6" s="33"/>
      <c r="F6" s="33"/>
      <c r="G6" s="33"/>
      <c r="H6" s="33"/>
    </row>
    <row r="7" customFormat="false" ht="21.75" hidden="false" customHeight="true" outlineLevel="0" collapsed="false">
      <c r="A7" s="1"/>
      <c r="B7" s="12" t="s">
        <v>4</v>
      </c>
      <c r="C7" s="34" t="s">
        <v>6</v>
      </c>
      <c r="D7" s="15" t="n">
        <v>0.65</v>
      </c>
      <c r="E7" s="15" t="n">
        <v>9.5</v>
      </c>
      <c r="F7" s="35" t="n">
        <f aca="false">D7/E7</f>
        <v>0.068421052631579</v>
      </c>
      <c r="G7" s="23" t="n">
        <f aca="false">E7-D7</f>
        <v>8.85</v>
      </c>
      <c r="H7" s="21" t="str">
        <f aca="false">IF(F7&lt;=0.3,"✅ Optimal",IF(F7&lt;=0.35,"⚠ Acceptable","🔴 À optimiser"))</f>
        <v>✅ Optimal</v>
      </c>
    </row>
    <row r="8" customFormat="false" ht="21.75" hidden="false" customHeight="true" outlineLevel="0" collapsed="false">
      <c r="A8" s="1"/>
      <c r="B8" s="8" t="s">
        <v>56</v>
      </c>
      <c r="C8" s="36" t="s">
        <v>6</v>
      </c>
      <c r="D8" s="11" t="n">
        <v>4</v>
      </c>
      <c r="E8" s="11" t="n">
        <v>14</v>
      </c>
      <c r="F8" s="37" t="n">
        <f aca="false">D8/E8</f>
        <v>0.285714285714286</v>
      </c>
      <c r="G8" s="38" t="n">
        <f aca="false">E8-D8</f>
        <v>10</v>
      </c>
      <c r="H8" s="39" t="str">
        <f aca="false">IF(F8&lt;=0.3,"✅ Optimal",IF(F8&lt;=0.35,"⚠ Acceptable","🔴 À optimiser"))</f>
        <v>✅ Optimal</v>
      </c>
    </row>
    <row r="9" customFormat="false" ht="19.5" hidden="false" customHeight="true" outlineLevel="0" collapsed="false">
      <c r="A9" s="1"/>
      <c r="B9" s="33" t="s">
        <v>140</v>
      </c>
      <c r="C9" s="33"/>
      <c r="D9" s="33"/>
      <c r="E9" s="33"/>
      <c r="F9" s="33"/>
      <c r="G9" s="33"/>
      <c r="H9" s="33"/>
    </row>
    <row r="10" customFormat="false" ht="21.75" hidden="false" customHeight="true" outlineLevel="0" collapsed="false">
      <c r="A10" s="1"/>
      <c r="B10" s="12" t="s">
        <v>73</v>
      </c>
      <c r="C10" s="34" t="s">
        <v>74</v>
      </c>
      <c r="D10" s="15" t="n">
        <v>4.18</v>
      </c>
      <c r="E10" s="15" t="n">
        <v>24</v>
      </c>
      <c r="F10" s="35" t="n">
        <f aca="false">D10/E10</f>
        <v>0.174166666666667</v>
      </c>
      <c r="G10" s="23" t="n">
        <f aca="false">E10-D10</f>
        <v>19.82</v>
      </c>
      <c r="H10" s="21" t="str">
        <f aca="false">IF(F10&lt;=0.3,"✅ Optimal",IF(F10&lt;=0.35,"⚠ Acceptable","🔴 À optimiser"))</f>
        <v>✅ Optimal</v>
      </c>
    </row>
    <row r="11" customFormat="false" ht="21.75" hidden="false" customHeight="true" outlineLevel="0" collapsed="false">
      <c r="A11" s="1"/>
      <c r="B11" s="8" t="s">
        <v>88</v>
      </c>
      <c r="C11" s="36" t="s">
        <v>74</v>
      </c>
      <c r="D11" s="11" t="n">
        <v>3.73</v>
      </c>
      <c r="E11" s="11" t="n">
        <v>21</v>
      </c>
      <c r="F11" s="37" t="n">
        <f aca="false">D11/E11</f>
        <v>0.177619047619048</v>
      </c>
      <c r="G11" s="38" t="n">
        <f aca="false">E11-D11</f>
        <v>17.27</v>
      </c>
      <c r="H11" s="39" t="str">
        <f aca="false">IF(F11&lt;=0.3,"✅ Optimal",IF(F11&lt;=0.35,"⚠ Acceptable","🔴 À optimiser"))</f>
        <v>✅ Optimal</v>
      </c>
    </row>
    <row r="12" customFormat="false" ht="19.5" hidden="false" customHeight="true" outlineLevel="0" collapsed="false">
      <c r="A12" s="1"/>
      <c r="B12" s="33" t="s">
        <v>141</v>
      </c>
      <c r="C12" s="33"/>
      <c r="D12" s="33"/>
      <c r="E12" s="33"/>
      <c r="F12" s="33"/>
      <c r="G12" s="33"/>
      <c r="H12" s="33"/>
    </row>
    <row r="13" customFormat="false" ht="21.75" hidden="false" customHeight="true" outlineLevel="0" collapsed="false">
      <c r="A13" s="1"/>
      <c r="B13" s="12" t="s">
        <v>102</v>
      </c>
      <c r="C13" s="34" t="s">
        <v>103</v>
      </c>
      <c r="D13" s="15" t="n">
        <v>1.07</v>
      </c>
      <c r="E13" s="15" t="n">
        <v>8.5</v>
      </c>
      <c r="F13" s="35" t="n">
        <f aca="false">D13/E13</f>
        <v>0.125882352941176</v>
      </c>
      <c r="G13" s="23" t="n">
        <f aca="false">E13-D13</f>
        <v>7.43</v>
      </c>
      <c r="H13" s="21" t="str">
        <f aca="false">IF(F13&lt;=0.3,"✅ Optimal",IF(F13&lt;=0.35,"⚠ Acceptable","🔴 À optimiser"))</f>
        <v>✅ Optimal</v>
      </c>
    </row>
    <row r="14" customFormat="false" ht="21.75" hidden="false" customHeight="true" outlineLevel="0" collapsed="false">
      <c r="A14" s="1"/>
      <c r="B14" s="8" t="s">
        <v>117</v>
      </c>
      <c r="C14" s="36" t="s">
        <v>103</v>
      </c>
      <c r="D14" s="11" t="n">
        <v>0.79</v>
      </c>
      <c r="E14" s="11" t="n">
        <v>7</v>
      </c>
      <c r="F14" s="37" t="n">
        <f aca="false">D14/E14</f>
        <v>0.112857142857143</v>
      </c>
      <c r="G14" s="38" t="n">
        <f aca="false">E14-D14</f>
        <v>6.21</v>
      </c>
      <c r="H14" s="39" t="str">
        <f aca="false">IF(F14&lt;=0.3,"✅ Optimal",IF(F14&lt;=0.35,"⚠ Acceptable","🔴 À optimiser"))</f>
        <v>✅ Optimal</v>
      </c>
    </row>
    <row r="15" customFormat="false" ht="7.5" hidden="false" customHeight="true" outlineLevel="0" collapsed="false">
      <c r="A15" s="1"/>
      <c r="B15" s="1"/>
      <c r="C15" s="1"/>
      <c r="D15" s="1"/>
      <c r="E15" s="1"/>
      <c r="F15" s="1"/>
      <c r="G15" s="1"/>
      <c r="H15" s="1"/>
    </row>
    <row r="16" customFormat="false" ht="25.5" hidden="false" customHeight="true" outlineLevel="0" collapsed="false">
      <c r="A16" s="1"/>
      <c r="B16" s="16" t="s">
        <v>142</v>
      </c>
      <c r="C16" s="16"/>
      <c r="D16" s="16"/>
      <c r="E16" s="16"/>
      <c r="F16" s="40" t="n">
        <f aca="false">AVERAGE(F7,F8,F10,F11,F13,F14)</f>
        <v>0.157443424738316</v>
      </c>
      <c r="G16" s="41" t="n">
        <f aca="false">SUM(G7:G14)</f>
        <v>69.58</v>
      </c>
      <c r="H16" s="4" t="str">
        <f aca="false">IF(F16&lt;=0.3,"✅ Optimal",IF(F16&lt;=0.35,"⚠ Acceptable","🔴 À optimiser"))</f>
        <v>✅ Optimal</v>
      </c>
    </row>
    <row r="17" customFormat="false" ht="7.5" hidden="false" customHeight="true" outlineLevel="0" collapsed="false">
      <c r="A17" s="1"/>
      <c r="B17" s="1"/>
      <c r="C17" s="1"/>
      <c r="D17" s="1"/>
      <c r="E17" s="1"/>
      <c r="F17" s="1"/>
      <c r="G17" s="1"/>
      <c r="H17" s="1"/>
    </row>
    <row r="18" customFormat="false" ht="18" hidden="false" customHeight="true" outlineLevel="0" collapsed="false">
      <c r="A18" s="1"/>
      <c r="B18" s="42" t="s">
        <v>143</v>
      </c>
      <c r="C18" s="42"/>
      <c r="D18" s="42"/>
      <c r="E18" s="42"/>
      <c r="F18" s="42"/>
      <c r="G18" s="42"/>
      <c r="H18" s="42"/>
    </row>
    <row r="19" customFormat="false" ht="18" hidden="false" customHeight="true" outlineLevel="0" collapsed="false">
      <c r="A19" s="1"/>
      <c r="B19" s="31" t="s">
        <v>144</v>
      </c>
      <c r="C19" s="31"/>
      <c r="D19" s="31"/>
      <c r="E19" s="31"/>
      <c r="F19" s="31"/>
      <c r="G19" s="31"/>
      <c r="H19" s="3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</row>
  </sheetData>
  <mergeCells count="8">
    <mergeCell ref="B2:H2"/>
    <mergeCell ref="B3:H3"/>
    <mergeCell ref="B6:H6"/>
    <mergeCell ref="B9:H9"/>
    <mergeCell ref="B12:H12"/>
    <mergeCell ref="B16:E16"/>
    <mergeCell ref="B18:H18"/>
    <mergeCell ref="B19:H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BCFA1"/>
    <pageSetUpPr fitToPage="false"/>
  </sheetPr>
  <dimension ref="A1:B4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.51"/>
    <col collapsed="false" customWidth="true" hidden="false" outlineLevel="0" max="2" min="2" style="0" width="70"/>
  </cols>
  <sheetData>
    <row r="1" customFormat="false" ht="7.5" hidden="false" customHeight="true" outlineLevel="0" collapsed="false">
      <c r="A1" s="1"/>
      <c r="B1" s="1"/>
    </row>
    <row r="2" customFormat="false" ht="36" hidden="false" customHeight="true" outlineLevel="0" collapsed="false">
      <c r="A2" s="1"/>
      <c r="B2" s="43" t="s">
        <v>145</v>
      </c>
    </row>
    <row r="3" customFormat="false" ht="7.5" hidden="false" customHeight="true" outlineLevel="0" collapsed="false">
      <c r="A3" s="1"/>
      <c r="B3" s="1"/>
    </row>
    <row r="4" customFormat="false" ht="24" hidden="false" customHeight="true" outlineLevel="0" collapsed="false">
      <c r="A4" s="1"/>
      <c r="B4" s="44" t="s">
        <v>146</v>
      </c>
    </row>
    <row r="5" customFormat="false" ht="49.5" hidden="false" customHeight="true" outlineLevel="0" collapsed="false">
      <c r="A5" s="1"/>
      <c r="B5" s="45" t="s">
        <v>147</v>
      </c>
    </row>
    <row r="6" customFormat="false" ht="7.5" hidden="false" customHeight="true" outlineLevel="0" collapsed="false">
      <c r="A6" s="1"/>
      <c r="B6" s="1"/>
    </row>
    <row r="7" customFormat="false" ht="24" hidden="false" customHeight="true" outlineLevel="0" collapsed="false">
      <c r="A7" s="1"/>
      <c r="B7" s="44" t="s">
        <v>148</v>
      </c>
    </row>
    <row r="8" customFormat="false" ht="49.5" hidden="false" customHeight="true" outlineLevel="0" collapsed="false">
      <c r="A8" s="1"/>
      <c r="B8" s="45" t="s">
        <v>149</v>
      </c>
    </row>
    <row r="9" customFormat="false" ht="7.5" hidden="false" customHeight="true" outlineLevel="0" collapsed="false">
      <c r="A9" s="1"/>
      <c r="B9" s="1"/>
    </row>
    <row r="10" customFormat="false" ht="24" hidden="false" customHeight="true" outlineLevel="0" collapsed="false">
      <c r="A10" s="1"/>
      <c r="B10" s="44" t="s">
        <v>150</v>
      </c>
    </row>
    <row r="11" customFormat="false" ht="49.5" hidden="false" customHeight="true" outlineLevel="0" collapsed="false">
      <c r="A11" s="1"/>
      <c r="B11" s="45" t="s">
        <v>151</v>
      </c>
    </row>
    <row r="12" customFormat="false" ht="7.5" hidden="false" customHeight="true" outlineLevel="0" collapsed="false">
      <c r="A12" s="1"/>
      <c r="B12" s="1"/>
    </row>
    <row r="13" customFormat="false" ht="24" hidden="false" customHeight="true" outlineLevel="0" collapsed="false">
      <c r="A13" s="1"/>
      <c r="B13" s="44" t="s">
        <v>152</v>
      </c>
    </row>
    <row r="14" customFormat="false" ht="49.5" hidden="false" customHeight="true" outlineLevel="0" collapsed="false">
      <c r="A14" s="1"/>
      <c r="B14" s="45" t="s">
        <v>153</v>
      </c>
    </row>
    <row r="15" customFormat="false" ht="7.5" hidden="false" customHeight="true" outlineLevel="0" collapsed="false">
      <c r="A15" s="1"/>
      <c r="B15" s="1"/>
    </row>
    <row r="16" customFormat="false" ht="24" hidden="false" customHeight="true" outlineLevel="0" collapsed="false">
      <c r="A16" s="1"/>
      <c r="B16" s="44" t="s">
        <v>154</v>
      </c>
    </row>
    <row r="17" customFormat="false" ht="49.5" hidden="false" customHeight="true" outlineLevel="0" collapsed="false">
      <c r="A17" s="1"/>
      <c r="B17" s="45" t="s">
        <v>155</v>
      </c>
    </row>
    <row r="18" customFormat="false" ht="7.5" hidden="false" customHeight="true" outlineLevel="0" collapsed="false">
      <c r="A18" s="1"/>
      <c r="B18" s="1"/>
    </row>
    <row r="19" customFormat="false" ht="15" hidden="false" customHeight="false" outlineLevel="0" collapsed="false">
      <c r="A19" s="1"/>
      <c r="B19" s="44" t="s">
        <v>156</v>
      </c>
    </row>
    <row r="20" customFormat="false" ht="24" hidden="false" customHeight="true" outlineLevel="0" collapsed="false">
      <c r="A20" s="1"/>
      <c r="B20" s="46" t="s">
        <v>157</v>
      </c>
    </row>
    <row r="21" customFormat="false" ht="24" hidden="false" customHeight="true" outlineLevel="0" collapsed="false">
      <c r="A21" s="1"/>
      <c r="B21" s="46" t="s">
        <v>158</v>
      </c>
    </row>
    <row r="22" customFormat="false" ht="24" hidden="false" customHeight="true" outlineLevel="0" collapsed="false">
      <c r="A22" s="1"/>
      <c r="B22" s="46" t="s">
        <v>159</v>
      </c>
    </row>
    <row r="23" customFormat="false" ht="24" hidden="false" customHeight="true" outlineLevel="0" collapsed="false">
      <c r="A23" s="1"/>
      <c r="B23" s="46" t="s">
        <v>160</v>
      </c>
    </row>
    <row r="24" customFormat="false" ht="7.5" hidden="false" customHeight="true" outlineLevel="0" collapsed="false">
      <c r="A24" s="1"/>
      <c r="B24" s="1"/>
    </row>
    <row r="25" customFormat="false" ht="24" hidden="false" customHeight="true" outlineLevel="0" collapsed="false">
      <c r="A25" s="1"/>
      <c r="B25" s="44" t="s">
        <v>161</v>
      </c>
    </row>
    <row r="26" customFormat="false" ht="19.5" hidden="false" customHeight="true" outlineLevel="0" collapsed="false">
      <c r="A26" s="1"/>
      <c r="B26" s="47" t="s">
        <v>162</v>
      </c>
    </row>
    <row r="27" customFormat="false" ht="19.5" hidden="false" customHeight="true" outlineLevel="0" collapsed="false">
      <c r="A27" s="1"/>
      <c r="B27" s="48" t="s">
        <v>163</v>
      </c>
    </row>
    <row r="28" customFormat="false" ht="15" hidden="false" customHeight="false" outlineLevel="0" collapsed="false">
      <c r="A28" s="1"/>
      <c r="B28" s="1"/>
    </row>
    <row r="29" customFormat="false" ht="15" hidden="false" customHeight="false" outlineLevel="0" collapsed="false">
      <c r="A29" s="1"/>
      <c r="B29" s="1"/>
    </row>
    <row r="30" customFormat="false" ht="15" hidden="false" customHeight="false" outlineLevel="0" collapsed="false">
      <c r="A30" s="1"/>
      <c r="B30" s="1"/>
    </row>
    <row r="31" customFormat="false" ht="15" hidden="false" customHeight="false" outlineLevel="0" collapsed="false">
      <c r="A31" s="1"/>
      <c r="B31" s="1"/>
    </row>
    <row r="32" customFormat="false" ht="15" hidden="false" customHeight="false" outlineLevel="0" collapsed="false">
      <c r="A32" s="1"/>
      <c r="B32" s="1"/>
    </row>
    <row r="33" customFormat="false" ht="15" hidden="false" customHeight="false" outlineLevel="0" collapsed="false">
      <c r="A33" s="1"/>
      <c r="B33" s="1"/>
    </row>
    <row r="34" customFormat="false" ht="15" hidden="false" customHeight="false" outlineLevel="0" collapsed="false">
      <c r="A34" s="1"/>
      <c r="B34" s="1"/>
    </row>
    <row r="35" customFormat="false" ht="15" hidden="false" customHeight="false" outlineLevel="0" collapsed="false">
      <c r="A35" s="1"/>
      <c r="B35" s="1"/>
    </row>
    <row r="36" customFormat="false" ht="15" hidden="false" customHeight="false" outlineLevel="0" collapsed="false">
      <c r="A36" s="1"/>
      <c r="B36" s="1"/>
    </row>
    <row r="37" customFormat="false" ht="15" hidden="false" customHeight="false" outlineLevel="0" collapsed="false">
      <c r="A37" s="1"/>
      <c r="B37" s="1"/>
    </row>
    <row r="38" customFormat="false" ht="15" hidden="false" customHeight="false" outlineLevel="0" collapsed="false">
      <c r="A38" s="1"/>
      <c r="B38" s="1"/>
    </row>
    <row r="39" customFormat="false" ht="15" hidden="false" customHeight="false" outlineLevel="0" collapsed="false">
      <c r="A39" s="1"/>
      <c r="B39" s="1"/>
    </row>
    <row r="40" customFormat="false" ht="15" hidden="false" customHeight="false" outlineLevel="0" collapsed="false">
      <c r="A40" s="1"/>
      <c r="B40" s="1"/>
    </row>
    <row r="41" customFormat="false" ht="15" hidden="false" customHeight="false" outlineLevel="0" collapsed="false">
      <c r="A41" s="1"/>
      <c r="B41" s="1"/>
    </row>
    <row r="42" customFormat="false" ht="15" hidden="false" customHeight="false" outlineLevel="0" collapsed="false">
      <c r="A42" s="1"/>
      <c r="B42" s="1"/>
    </row>
    <row r="43" customFormat="false" ht="15" hidden="false" customHeight="false" outlineLevel="0" collapsed="false">
      <c r="A43" s="1"/>
      <c r="B43" s="1"/>
    </row>
    <row r="44" customFormat="false" ht="15" hidden="false" customHeight="false" outlineLevel="0" collapsed="false">
      <c r="A44" s="1"/>
      <c r="B44" s="1"/>
    </row>
    <row r="45" customFormat="false" ht="15" hidden="false" customHeight="false" outlineLevel="0" collapsed="false">
      <c r="A45" s="1"/>
      <c r="B45" s="1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2026-03-25T13:32:45Z</dcterms:created>
  <dc:creator>openpyxl</dc:creator>
  <dc:description/>
  <dc:language>en-US</dc:language>
  <cp:lastModifiedBy/>
  <dcterms:modified xsi:type="dcterms:W3CDTF">2026-03-25T13:32:45Z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